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auto evaluacion\"/>
    </mc:Choice>
  </mc:AlternateContent>
  <bookViews>
    <workbookView xWindow="0" yWindow="0" windowWidth="20490" windowHeight="7155" tabRatio="675" activeTab="7"/>
  </bookViews>
  <sheets>
    <sheet name="INICIO" sheetId="14" r:id="rId1"/>
    <sheet name="REVI_IDENT" sheetId="1" r:id="rId2"/>
    <sheet name="CONTEXTO" sheetId="2" r:id="rId3"/>
    <sheet name="AUTOEVA" sheetId="3" r:id="rId4"/>
    <sheet name="ConAUTO" sheetId="9" r:id="rId5"/>
    <sheet name="OBJS" sheetId="4" r:id="rId6"/>
    <sheet name="MET_IND" sheetId="5" r:id="rId7"/>
    <sheet name="ACCS" sheetId="6" r:id="rId8"/>
    <sheet name="TARS" sheetId="7" state="hidden" r:id="rId9"/>
  </sheets>
  <calcPr calcId="162913"/>
</workbook>
</file>

<file path=xl/calcChain.xml><?xml version="1.0" encoding="utf-8"?>
<calcChain xmlns="http://schemas.openxmlformats.org/spreadsheetml/2006/main">
  <c r="A18" i="6" l="1"/>
  <c r="C6" i="5" l="1"/>
  <c r="C7" i="5"/>
  <c r="C8" i="5"/>
  <c r="C9" i="5"/>
  <c r="A5" i="7"/>
  <c r="A9" i="7"/>
  <c r="A13" i="7"/>
  <c r="A17" i="7"/>
  <c r="A21" i="7"/>
  <c r="A25" i="7"/>
  <c r="A29" i="7"/>
  <c r="A33" i="7"/>
  <c r="A37" i="7"/>
  <c r="A41" i="7"/>
  <c r="A45" i="7"/>
  <c r="A49" i="7"/>
  <c r="A53" i="7"/>
  <c r="A57" i="7"/>
  <c r="A61" i="7"/>
  <c r="A65" i="7"/>
  <c r="A69" i="7"/>
  <c r="A73" i="7"/>
  <c r="A77" i="7"/>
  <c r="A81" i="7"/>
  <c r="A85" i="7"/>
  <c r="A89" i="7"/>
  <c r="A93" i="7"/>
  <c r="A97" i="7"/>
  <c r="A101" i="7"/>
  <c r="A105" i="7"/>
  <c r="A109" i="7"/>
  <c r="A113" i="7"/>
  <c r="A117" i="7"/>
  <c r="A121" i="7"/>
  <c r="A125" i="7"/>
  <c r="A129" i="7"/>
  <c r="A133" i="7"/>
  <c r="A137" i="7"/>
  <c r="A141" i="7"/>
  <c r="A145" i="7"/>
  <c r="A149" i="7"/>
  <c r="A153" i="7"/>
  <c r="A157" i="7"/>
  <c r="A161" i="7"/>
  <c r="A165" i="7"/>
  <c r="A169" i="7"/>
  <c r="A173" i="7"/>
  <c r="A177" i="7"/>
  <c r="A181" i="7"/>
  <c r="A185" i="7"/>
  <c r="A189" i="7"/>
  <c r="A195" i="7"/>
  <c r="A8" i="6"/>
  <c r="A10" i="6"/>
  <c r="A12" i="6"/>
  <c r="A14" i="6"/>
  <c r="A16" i="6"/>
  <c r="A20" i="6"/>
  <c r="A22" i="6"/>
  <c r="A24" i="6"/>
  <c r="A26" i="6"/>
  <c r="A28" i="6"/>
  <c r="A30" i="6"/>
  <c r="A32" i="6"/>
  <c r="A34" i="6"/>
  <c r="A36" i="6"/>
  <c r="A38" i="6"/>
  <c r="A40" i="6"/>
  <c r="A42" i="6"/>
  <c r="A44" i="6"/>
  <c r="A46" i="6"/>
  <c r="A48" i="6"/>
  <c r="A50" i="6"/>
  <c r="A52" i="6"/>
  <c r="B5" i="5"/>
  <c r="C5" i="5"/>
  <c r="B7" i="5"/>
  <c r="B9" i="5"/>
  <c r="C10" i="5"/>
  <c r="B11" i="5"/>
  <c r="C11" i="5"/>
  <c r="C12" i="5"/>
  <c r="B13" i="5"/>
  <c r="C13" i="5"/>
  <c r="C14" i="5"/>
  <c r="B15" i="5"/>
  <c r="C15" i="5"/>
  <c r="C16" i="5"/>
  <c r="B17" i="5"/>
  <c r="C17" i="5"/>
  <c r="C18" i="5"/>
  <c r="B19" i="5"/>
  <c r="C19" i="5"/>
  <c r="C20" i="5"/>
  <c r="B21" i="5"/>
  <c r="C21" i="5"/>
  <c r="C22" i="5"/>
  <c r="B23" i="5"/>
  <c r="C23" i="5"/>
  <c r="C24" i="5"/>
  <c r="B25" i="5"/>
  <c r="C25" i="5"/>
  <c r="C26" i="5"/>
  <c r="B27" i="5"/>
  <c r="C27" i="5"/>
  <c r="C28" i="5"/>
  <c r="M6" i="3"/>
  <c r="Q6" i="3"/>
  <c r="M7" i="3"/>
  <c r="Q7" i="3"/>
  <c r="M8" i="3"/>
  <c r="Q8" i="3"/>
  <c r="M9" i="3"/>
  <c r="Q9" i="3"/>
  <c r="M10" i="3"/>
  <c r="Q10" i="3"/>
  <c r="M11" i="3"/>
  <c r="Q11" i="3"/>
  <c r="M12" i="3"/>
  <c r="Q12" i="3"/>
  <c r="M13" i="3"/>
  <c r="M14" i="3"/>
  <c r="M15" i="3"/>
  <c r="M16" i="3"/>
  <c r="M17" i="3"/>
  <c r="M18" i="3"/>
  <c r="M19" i="3"/>
  <c r="M20" i="3"/>
  <c r="M21" i="3"/>
  <c r="M22" i="3"/>
  <c r="M23" i="3"/>
  <c r="Q23" i="3"/>
  <c r="M24" i="3"/>
  <c r="Q24" i="3"/>
  <c r="M25" i="3"/>
  <c r="Q25" i="3"/>
  <c r="M26" i="3"/>
  <c r="Q26" i="3"/>
  <c r="M27" i="3"/>
  <c r="Q27" i="3"/>
  <c r="B9" i="4" s="1"/>
  <c r="M28" i="3"/>
  <c r="Q28" i="3"/>
  <c r="M29" i="3"/>
  <c r="Q29" i="3"/>
  <c r="M30" i="3"/>
  <c r="Q30" i="3"/>
  <c r="M31" i="3"/>
  <c r="Q31" i="3"/>
  <c r="M32" i="3"/>
  <c r="Q32" i="3"/>
  <c r="M33" i="3"/>
  <c r="M34" i="3"/>
  <c r="M35" i="3"/>
  <c r="Q35" i="3"/>
  <c r="M36" i="3"/>
  <c r="Q36" i="3"/>
  <c r="M37" i="3"/>
  <c r="M38" i="3"/>
  <c r="M39" i="3"/>
  <c r="Q39" i="3"/>
  <c r="B13" i="4" s="1"/>
  <c r="M40" i="3"/>
  <c r="Q40" i="3"/>
  <c r="M41" i="3"/>
  <c r="Q41" i="3"/>
  <c r="M42" i="3"/>
  <c r="M43" i="3"/>
  <c r="M44" i="3"/>
  <c r="Q44" i="3"/>
  <c r="M45" i="3"/>
  <c r="Q45" i="3"/>
  <c r="M46" i="3"/>
  <c r="Q46" i="3"/>
  <c r="M47" i="3"/>
  <c r="Q47" i="3"/>
  <c r="M48" i="3"/>
  <c r="Q48" i="3"/>
  <c r="M49" i="3"/>
  <c r="Q49" i="3"/>
  <c r="M50" i="3"/>
  <c r="Q50" i="3"/>
  <c r="M51" i="3"/>
  <c r="Q51" i="3"/>
  <c r="M52" i="3"/>
  <c r="Q52" i="3"/>
  <c r="M53" i="3"/>
  <c r="Q53" i="3"/>
  <c r="M54" i="3"/>
  <c r="Q54" i="3"/>
  <c r="M55" i="3"/>
  <c r="Q55" i="3"/>
  <c r="M56" i="3"/>
  <c r="Q56" i="3"/>
  <c r="M57" i="3"/>
  <c r="Q57" i="3"/>
  <c r="M58" i="3"/>
  <c r="Q58" i="3"/>
  <c r="M59" i="3"/>
  <c r="Q59" i="3"/>
  <c r="M60" i="3"/>
  <c r="Q60" i="3"/>
  <c r="M61" i="3"/>
  <c r="Q61" i="3"/>
  <c r="M62" i="3"/>
  <c r="Q62" i="3"/>
  <c r="M63" i="3"/>
  <c r="M64" i="3"/>
  <c r="M65" i="3"/>
  <c r="M66" i="3"/>
  <c r="M67" i="3"/>
  <c r="Q67" i="3"/>
  <c r="M68" i="3"/>
  <c r="Q68" i="3"/>
  <c r="M69" i="3"/>
  <c r="Q69" i="3"/>
  <c r="M70" i="3"/>
  <c r="Q70" i="3"/>
  <c r="M71" i="3"/>
  <c r="Q71" i="3"/>
  <c r="M72" i="3"/>
  <c r="Q72" i="3"/>
  <c r="M73" i="3"/>
  <c r="Q73" i="3"/>
  <c r="M74" i="3"/>
  <c r="M75" i="3"/>
  <c r="M76" i="3"/>
  <c r="M77" i="3"/>
  <c r="M78" i="3"/>
  <c r="M79" i="3"/>
  <c r="M80" i="3"/>
  <c r="Q80" i="3"/>
  <c r="M81" i="3"/>
  <c r="Q81" i="3"/>
  <c r="M82" i="3"/>
  <c r="Q82" i="3"/>
  <c r="M83" i="3"/>
  <c r="Q83" i="3"/>
  <c r="M84" i="3"/>
  <c r="Q84" i="3"/>
  <c r="M85" i="3"/>
  <c r="Q85" i="3"/>
  <c r="M86" i="3"/>
  <c r="Q86" i="3"/>
  <c r="M87" i="3"/>
  <c r="Q87" i="3"/>
  <c r="M88" i="3"/>
  <c r="Q88" i="3"/>
  <c r="B27" i="4"/>
  <c r="M89" i="3"/>
  <c r="Q89" i="3"/>
  <c r="M90" i="3"/>
  <c r="Q90" i="3"/>
  <c r="M91" i="3"/>
  <c r="Q91" i="3"/>
  <c r="M92" i="3"/>
  <c r="Q92" i="3"/>
  <c r="M93" i="3"/>
  <c r="Q93" i="3"/>
  <c r="M94" i="3"/>
  <c r="Q94" i="3"/>
  <c r="M95" i="3"/>
  <c r="Q95" i="3"/>
  <c r="M96" i="3"/>
  <c r="Q96" i="3"/>
  <c r="M97" i="3"/>
  <c r="Q97" i="3"/>
  <c r="M98" i="3"/>
  <c r="Q98" i="3"/>
  <c r="F9" i="2"/>
  <c r="F16" i="2"/>
  <c r="F22" i="2"/>
  <c r="F39" i="2"/>
  <c r="F41" i="1"/>
  <c r="F42" i="1"/>
  <c r="F43" i="1"/>
  <c r="F44" i="1"/>
  <c r="F45" i="1"/>
  <c r="E55" i="1"/>
  <c r="E61" i="1"/>
  <c r="B15" i="4" l="1"/>
</calcChain>
</file>

<file path=xl/comments1.xml><?xml version="1.0" encoding="utf-8"?>
<comments xmlns="http://schemas.openxmlformats.org/spreadsheetml/2006/main">
  <authors>
    <author>MFIGUEROA</author>
  </authors>
  <commentList>
    <comment ref="L4" authorId="0" shapeId="0">
      <text>
        <r>
          <rPr>
            <b/>
            <sz val="9"/>
            <color indexed="81"/>
            <rFont val="Tahoma"/>
            <family val="2"/>
          </rPr>
          <t>MFIGUEROA:</t>
        </r>
        <r>
          <rPr>
            <sz val="9"/>
            <color indexed="81"/>
            <rFont val="Tahoma"/>
            <family val="2"/>
          </rPr>
          <t xml:space="preserve">
Con lo que cuenta actualmente , cuantos docentes ya estan capacitados...</t>
        </r>
      </text>
    </comment>
    <comment ref="O4" authorId="0" shapeId="0">
      <text>
        <r>
          <rPr>
            <b/>
            <sz val="9"/>
            <color indexed="81"/>
            <rFont val="Tahoma"/>
            <family val="2"/>
          </rPr>
          <t>MFIGUEROA:</t>
        </r>
        <r>
          <rPr>
            <sz val="9"/>
            <color indexed="81"/>
            <rFont val="Tahoma"/>
            <family val="2"/>
          </rPr>
          <t xml:space="preserve">
De donde toman el dato de cuantos docentes se capacitaran…..puede ser de Registro de docentes de la Institución...</t>
        </r>
      </text>
    </comment>
  </commentList>
</comments>
</file>

<file path=xl/comments2.xml><?xml version="1.0" encoding="utf-8"?>
<comments xmlns="http://schemas.openxmlformats.org/spreadsheetml/2006/main">
  <authors>
    <author>MFIGUEROA</author>
  </authors>
  <commentList>
    <comment ref="I5" authorId="0" shapeId="0">
      <text>
        <r>
          <rPr>
            <b/>
            <sz val="9"/>
            <color indexed="81"/>
            <rFont val="Tahoma"/>
            <family val="2"/>
          </rPr>
          <t>MFIGUEROA:</t>
        </r>
        <r>
          <rPr>
            <sz val="9"/>
            <color indexed="81"/>
            <rFont val="Tahoma"/>
            <family val="2"/>
          </rPr>
          <t xml:space="preserve">
DESCRIBIR  DETALLADAMENTE EN QUE SE GASTO EL RECURSO FINANCIERO.</t>
        </r>
      </text>
    </comment>
    <comment ref="A6" authorId="0" shapeId="0">
      <text>
        <r>
          <rPr>
            <b/>
            <sz val="9"/>
            <color indexed="81"/>
            <rFont val="Tahoma"/>
            <family val="2"/>
          </rPr>
          <t>MFIGUEROA:</t>
        </r>
        <r>
          <rPr>
            <sz val="9"/>
            <color indexed="81"/>
            <rFont val="Tahoma"/>
            <family val="2"/>
          </rPr>
          <t xml:space="preserve">
META 1 OBJETIVO 1</t>
        </r>
      </text>
    </comment>
    <comment ref="A8" authorId="0" shapeId="0">
      <text>
        <r>
          <rPr>
            <b/>
            <sz val="9"/>
            <color indexed="81"/>
            <rFont val="Tahoma"/>
            <family val="2"/>
          </rPr>
          <t>MFIGUEROA:</t>
        </r>
        <r>
          <rPr>
            <sz val="9"/>
            <color indexed="81"/>
            <rFont val="Tahoma"/>
            <family val="2"/>
          </rPr>
          <t xml:space="preserve">
META 2 OBJETIVO 1</t>
        </r>
      </text>
    </comment>
    <comment ref="A10" authorId="0" shapeId="0">
      <text>
        <r>
          <rPr>
            <b/>
            <sz val="9"/>
            <color indexed="81"/>
            <rFont val="Tahoma"/>
            <family val="2"/>
          </rPr>
          <t>MFIGUEROA:</t>
        </r>
        <r>
          <rPr>
            <sz val="9"/>
            <color indexed="81"/>
            <rFont val="Tahoma"/>
            <family val="2"/>
          </rPr>
          <t xml:space="preserve">
META 1 OBJETIVO2</t>
        </r>
      </text>
    </comment>
    <comment ref="A12" authorId="0" shapeId="0">
      <text>
        <r>
          <rPr>
            <b/>
            <sz val="9"/>
            <color indexed="81"/>
            <rFont val="Tahoma"/>
            <family val="2"/>
          </rPr>
          <t>MFIGUEROA:</t>
        </r>
        <r>
          <rPr>
            <sz val="9"/>
            <color indexed="81"/>
            <rFont val="Tahoma"/>
            <family val="2"/>
          </rPr>
          <t xml:space="preserve">
META 2  OBJETIVO 2
</t>
        </r>
      </text>
    </comment>
    <comment ref="A14" authorId="0" shapeId="0">
      <text>
        <r>
          <rPr>
            <b/>
            <sz val="9"/>
            <color indexed="81"/>
            <rFont val="Tahoma"/>
            <family val="2"/>
          </rPr>
          <t>MFIGUEROA:</t>
        </r>
        <r>
          <rPr>
            <sz val="9"/>
            <color indexed="81"/>
            <rFont val="Tahoma"/>
            <family val="2"/>
          </rPr>
          <t xml:space="preserve">
META 1 OBJETIVO 3</t>
        </r>
      </text>
    </comment>
    <comment ref="A16" authorId="0" shapeId="0">
      <text>
        <r>
          <rPr>
            <b/>
            <sz val="9"/>
            <color indexed="81"/>
            <rFont val="Tahoma"/>
            <family val="2"/>
          </rPr>
          <t>MFIGUEROA:</t>
        </r>
        <r>
          <rPr>
            <sz val="9"/>
            <color indexed="81"/>
            <rFont val="Tahoma"/>
            <family val="2"/>
          </rPr>
          <t xml:space="preserve">
META 2 OBJETIVO 3</t>
        </r>
      </text>
    </comment>
    <comment ref="A18" authorId="0" shapeId="0">
      <text>
        <r>
          <rPr>
            <b/>
            <sz val="9"/>
            <color indexed="81"/>
            <rFont val="Tahoma"/>
            <family val="2"/>
          </rPr>
          <t>MFIGUEROA:</t>
        </r>
        <r>
          <rPr>
            <sz val="9"/>
            <color indexed="81"/>
            <rFont val="Tahoma"/>
            <family val="2"/>
          </rPr>
          <t xml:space="preserve">
META 1 OBJETIVO 4</t>
        </r>
      </text>
    </comment>
    <comment ref="A20" authorId="0" shapeId="0">
      <text>
        <r>
          <rPr>
            <b/>
            <sz val="9"/>
            <color indexed="81"/>
            <rFont val="Tahoma"/>
            <family val="2"/>
          </rPr>
          <t>MFIGUEROA:</t>
        </r>
        <r>
          <rPr>
            <sz val="9"/>
            <color indexed="81"/>
            <rFont val="Tahoma"/>
            <family val="2"/>
          </rPr>
          <t xml:space="preserve">
META 2 OBJETIVO 4</t>
        </r>
      </text>
    </comment>
    <comment ref="A22" authorId="0" shapeId="0">
      <text>
        <r>
          <rPr>
            <b/>
            <sz val="9"/>
            <color indexed="81"/>
            <rFont val="Tahoma"/>
            <family val="2"/>
          </rPr>
          <t>MFIGUEROA:</t>
        </r>
        <r>
          <rPr>
            <sz val="9"/>
            <color indexed="81"/>
            <rFont val="Tahoma"/>
            <family val="2"/>
          </rPr>
          <t xml:space="preserve">
META 1 OBJETIVO 5</t>
        </r>
      </text>
    </comment>
    <comment ref="A24" authorId="0" shapeId="0">
      <text>
        <r>
          <rPr>
            <b/>
            <sz val="9"/>
            <color indexed="81"/>
            <rFont val="Tahoma"/>
            <family val="2"/>
          </rPr>
          <t>MFIGUEROA:</t>
        </r>
        <r>
          <rPr>
            <sz val="9"/>
            <color indexed="81"/>
            <rFont val="Tahoma"/>
            <family val="2"/>
          </rPr>
          <t xml:space="preserve">
META 2 OBJETIVO 5</t>
        </r>
      </text>
    </comment>
    <comment ref="A26" authorId="0" shapeId="0">
      <text>
        <r>
          <rPr>
            <b/>
            <sz val="9"/>
            <color indexed="81"/>
            <rFont val="Tahoma"/>
            <family val="2"/>
          </rPr>
          <t>MFIGUEROA:</t>
        </r>
        <r>
          <rPr>
            <sz val="9"/>
            <color indexed="81"/>
            <rFont val="Tahoma"/>
            <family val="2"/>
          </rPr>
          <t xml:space="preserve">
META 1 OBJETIVO 6</t>
        </r>
      </text>
    </comment>
    <comment ref="A28" authorId="0" shapeId="0">
      <text>
        <r>
          <rPr>
            <b/>
            <sz val="9"/>
            <color indexed="81"/>
            <rFont val="Tahoma"/>
            <family val="2"/>
          </rPr>
          <t>MFIGUEROA:</t>
        </r>
        <r>
          <rPr>
            <sz val="9"/>
            <color indexed="81"/>
            <rFont val="Tahoma"/>
            <family val="2"/>
          </rPr>
          <t xml:space="preserve">
META 2 OBJETIVO 6 </t>
        </r>
      </text>
    </comment>
    <comment ref="A30" authorId="0" shapeId="0">
      <text>
        <r>
          <rPr>
            <b/>
            <sz val="9"/>
            <color indexed="81"/>
            <rFont val="Tahoma"/>
            <family val="2"/>
          </rPr>
          <t>MFIGUEROA:</t>
        </r>
        <r>
          <rPr>
            <sz val="9"/>
            <color indexed="81"/>
            <rFont val="Tahoma"/>
            <family val="2"/>
          </rPr>
          <t xml:space="preserve">
META 1 OBJTIVO 7 </t>
        </r>
      </text>
    </comment>
    <comment ref="A32" authorId="0" shapeId="0">
      <text>
        <r>
          <rPr>
            <b/>
            <sz val="9"/>
            <color indexed="81"/>
            <rFont val="Tahoma"/>
            <family val="2"/>
          </rPr>
          <t>MFIGUEROA:</t>
        </r>
        <r>
          <rPr>
            <sz val="9"/>
            <color indexed="81"/>
            <rFont val="Tahoma"/>
            <family val="2"/>
          </rPr>
          <t xml:space="preserve">
META 2 OBJTIVO 7</t>
        </r>
      </text>
    </comment>
    <comment ref="A34" authorId="0" shapeId="0">
      <text>
        <r>
          <rPr>
            <b/>
            <sz val="9"/>
            <color indexed="81"/>
            <rFont val="Tahoma"/>
            <family val="2"/>
          </rPr>
          <t>MFIGUEROA:</t>
        </r>
        <r>
          <rPr>
            <sz val="9"/>
            <color indexed="81"/>
            <rFont val="Tahoma"/>
            <family val="2"/>
          </rPr>
          <t xml:space="preserve">
META 1 OBJETIVO 8</t>
        </r>
      </text>
    </comment>
    <comment ref="A36" authorId="0" shapeId="0">
      <text>
        <r>
          <rPr>
            <b/>
            <sz val="9"/>
            <color indexed="81"/>
            <rFont val="Tahoma"/>
            <family val="2"/>
          </rPr>
          <t>MFIGUEROA:</t>
        </r>
        <r>
          <rPr>
            <sz val="9"/>
            <color indexed="81"/>
            <rFont val="Tahoma"/>
            <family val="2"/>
          </rPr>
          <t xml:space="preserve">
META 2 OBJETIVO 8</t>
        </r>
      </text>
    </comment>
    <comment ref="A38" authorId="0" shapeId="0">
      <text>
        <r>
          <rPr>
            <b/>
            <sz val="9"/>
            <color indexed="81"/>
            <rFont val="Tahoma"/>
            <family val="2"/>
          </rPr>
          <t>MFIGUEROA:</t>
        </r>
        <r>
          <rPr>
            <sz val="9"/>
            <color indexed="81"/>
            <rFont val="Tahoma"/>
            <family val="2"/>
          </rPr>
          <t xml:space="preserve">
META 1 OBJETIVO 9</t>
        </r>
      </text>
    </comment>
    <comment ref="A40" authorId="0" shapeId="0">
      <text>
        <r>
          <rPr>
            <b/>
            <sz val="9"/>
            <color indexed="81"/>
            <rFont val="Tahoma"/>
            <family val="2"/>
          </rPr>
          <t>MFIGUEROA:</t>
        </r>
        <r>
          <rPr>
            <sz val="9"/>
            <color indexed="81"/>
            <rFont val="Tahoma"/>
            <family val="2"/>
          </rPr>
          <t xml:space="preserve">
META 2 OBJETIVO 9</t>
        </r>
      </text>
    </comment>
    <comment ref="A42" authorId="0" shapeId="0">
      <text>
        <r>
          <rPr>
            <b/>
            <sz val="9"/>
            <color indexed="81"/>
            <rFont val="Tahoma"/>
            <family val="2"/>
          </rPr>
          <t>MFIGUEROA:</t>
        </r>
        <r>
          <rPr>
            <sz val="9"/>
            <color indexed="81"/>
            <rFont val="Tahoma"/>
            <family val="2"/>
          </rPr>
          <t xml:space="preserve">
META 1 OBJETIVO 10</t>
        </r>
      </text>
    </comment>
    <comment ref="A44" authorId="0" shapeId="0">
      <text>
        <r>
          <rPr>
            <b/>
            <sz val="9"/>
            <color indexed="81"/>
            <rFont val="Tahoma"/>
            <family val="2"/>
          </rPr>
          <t>MFIGUEROA:</t>
        </r>
        <r>
          <rPr>
            <sz val="9"/>
            <color indexed="81"/>
            <rFont val="Tahoma"/>
            <family val="2"/>
          </rPr>
          <t xml:space="preserve">
META 2 OBJETIVO 10</t>
        </r>
      </text>
    </comment>
    <comment ref="A46" authorId="0" shapeId="0">
      <text>
        <r>
          <rPr>
            <b/>
            <sz val="9"/>
            <color indexed="81"/>
            <rFont val="Tahoma"/>
            <family val="2"/>
          </rPr>
          <t>MFIGUEROA:</t>
        </r>
        <r>
          <rPr>
            <sz val="9"/>
            <color indexed="81"/>
            <rFont val="Tahoma"/>
            <family val="2"/>
          </rPr>
          <t xml:space="preserve">
META 1 OBJETIVO 11</t>
        </r>
      </text>
    </comment>
    <comment ref="A48" authorId="0" shapeId="0">
      <text>
        <r>
          <rPr>
            <b/>
            <sz val="9"/>
            <color indexed="81"/>
            <rFont val="Tahoma"/>
            <family val="2"/>
          </rPr>
          <t>MFIGUEROA:</t>
        </r>
        <r>
          <rPr>
            <sz val="9"/>
            <color indexed="81"/>
            <rFont val="Tahoma"/>
            <family val="2"/>
          </rPr>
          <t xml:space="preserve">
META 2 OBJETIVO 11</t>
        </r>
      </text>
    </comment>
    <comment ref="A50" authorId="0" shapeId="0">
      <text>
        <r>
          <rPr>
            <b/>
            <sz val="9"/>
            <color indexed="81"/>
            <rFont val="Tahoma"/>
            <family val="2"/>
          </rPr>
          <t>MFIGUEROA:</t>
        </r>
        <r>
          <rPr>
            <sz val="9"/>
            <color indexed="81"/>
            <rFont val="Tahoma"/>
            <family val="2"/>
          </rPr>
          <t xml:space="preserve">
META 1 OBJETIVO12</t>
        </r>
      </text>
    </comment>
    <comment ref="A52" authorId="0" shapeId="0">
      <text>
        <r>
          <rPr>
            <b/>
            <sz val="9"/>
            <color indexed="81"/>
            <rFont val="Tahoma"/>
            <family val="2"/>
          </rPr>
          <t>MFIGUEROA:</t>
        </r>
        <r>
          <rPr>
            <sz val="9"/>
            <color indexed="81"/>
            <rFont val="Tahoma"/>
            <family val="2"/>
          </rPr>
          <t xml:space="preserve">
META 2 OBJETIVO 12</t>
        </r>
      </text>
    </comment>
  </commentList>
</comments>
</file>

<file path=xl/comments3.xml><?xml version="1.0" encoding="utf-8"?>
<comments xmlns="http://schemas.openxmlformats.org/spreadsheetml/2006/main">
  <authors>
    <author>MFIGUEROA</author>
  </authors>
  <commentList>
    <comment ref="A5" authorId="0" shapeId="0">
      <text>
        <r>
          <rPr>
            <b/>
            <sz val="9"/>
            <color indexed="81"/>
            <rFont val="Tahoma"/>
            <family val="2"/>
          </rPr>
          <t>MFIGUEROA:</t>
        </r>
        <r>
          <rPr>
            <sz val="9"/>
            <color indexed="81"/>
            <rFont val="Tahoma"/>
            <family val="2"/>
          </rPr>
          <t xml:space="preserve">
META 1 ACCION 1</t>
        </r>
      </text>
    </comment>
    <comment ref="A9" authorId="0" shapeId="0">
      <text>
        <r>
          <rPr>
            <b/>
            <sz val="9"/>
            <color indexed="81"/>
            <rFont val="Tahoma"/>
            <family val="2"/>
          </rPr>
          <t>MFIGUEROA:</t>
        </r>
        <r>
          <rPr>
            <sz val="9"/>
            <color indexed="81"/>
            <rFont val="Tahoma"/>
            <family val="2"/>
          </rPr>
          <t xml:space="preserve">
META 1 ACCIÓN 2</t>
        </r>
      </text>
    </comment>
    <comment ref="A13" authorId="0" shapeId="0">
      <text>
        <r>
          <rPr>
            <b/>
            <sz val="9"/>
            <color indexed="81"/>
            <rFont val="Tahoma"/>
            <family val="2"/>
          </rPr>
          <t>MFIGUEROA:</t>
        </r>
        <r>
          <rPr>
            <sz val="9"/>
            <color indexed="81"/>
            <rFont val="Tahoma"/>
            <family val="2"/>
          </rPr>
          <t xml:space="preserve">
META 3 ACCIÓN 1</t>
        </r>
      </text>
    </comment>
    <comment ref="A17" authorId="0" shapeId="0">
      <text>
        <r>
          <rPr>
            <b/>
            <sz val="9"/>
            <color indexed="81"/>
            <rFont val="Tahoma"/>
            <family val="2"/>
          </rPr>
          <t>MFIGUEROA:</t>
        </r>
        <r>
          <rPr>
            <sz val="9"/>
            <color indexed="81"/>
            <rFont val="Tahoma"/>
            <family val="2"/>
          </rPr>
          <t xml:space="preserve">
META 3 ACCION 2</t>
        </r>
      </text>
    </comment>
  </commentList>
</comments>
</file>

<file path=xl/sharedStrings.xml><?xml version="1.0" encoding="utf-8"?>
<sst xmlns="http://schemas.openxmlformats.org/spreadsheetml/2006/main" count="1024" uniqueCount="604">
  <si>
    <t>MACROPROCESO D. GESTIÓN DE LA CALIDAD DEL SERVICIO EDUCATIVO EN EDUCACIÓN PRE-ESCOLAR, BÁSICA Y MEDIA</t>
  </si>
  <si>
    <t>D02.03.F01</t>
  </si>
  <si>
    <t>PROCESO GARANTIZAR EL MEJORAMIENTO CONTINUO DE LOS ESTABLECIMIENTOS EDUCATIVOS</t>
  </si>
  <si>
    <t>VERSION 2.0</t>
  </si>
  <si>
    <t xml:space="preserve">SUBPROCESO APOYAR LA GESTION DE LOS PMI  </t>
  </si>
  <si>
    <t>PAGINA 1  DE 1</t>
  </si>
  <si>
    <t>DATOS DEL ESTABLECIMIENTO EDUCATIVO</t>
  </si>
  <si>
    <t>Establecimiento Educativo</t>
  </si>
  <si>
    <t>Fecha de Autoevaluación</t>
  </si>
  <si>
    <t>Código DANE</t>
  </si>
  <si>
    <t>Dirección</t>
  </si>
  <si>
    <t>Municipio</t>
  </si>
  <si>
    <t>Correo electronico</t>
  </si>
  <si>
    <t>Tel</t>
  </si>
  <si>
    <t>Rector o Director</t>
  </si>
  <si>
    <t>Horizonte</t>
  </si>
  <si>
    <t xml:space="preserve">DESCRIPCIÓN EQUIPO DE CALIDAD </t>
  </si>
  <si>
    <t>NOMBRE</t>
  </si>
  <si>
    <t>CARGO</t>
  </si>
  <si>
    <t>E-MAIL</t>
  </si>
  <si>
    <t>LIDERES DEL PLAN DE MEJORAMIENTO - SEGUIMIENTO Y EVALUACIÓN</t>
  </si>
  <si>
    <t>GESTIÓN</t>
  </si>
  <si>
    <t>Revisión de Identidad Institucional</t>
  </si>
  <si>
    <t>Comparación del PEI y el Funcionamiento del EE</t>
  </si>
  <si>
    <t>Para responder las preguntas de APOYO asociadas a la Comparacion, consulte el PEI, tomando en cuenta el enunciado de la MISION, VISION, PRINCIPIOS INSTITUCIONALES Y OBJETIVOS</t>
  </si>
  <si>
    <t>PREGUNTAS</t>
  </si>
  <si>
    <t>RESPUESTA</t>
  </si>
  <si>
    <t xml:space="preserve">¿Hacia dónde queremos llegar en los próximos 3 años? </t>
  </si>
  <si>
    <t>¿Qué estamos haciendo para cumplir nuestra misión?</t>
  </si>
  <si>
    <t>El PEI, PIER o PEC: ¿ha constituido un referente para el funcionamiento del Establecimiento Educativo?</t>
  </si>
  <si>
    <t>¿De qué manera lo que hacemos contribuye al logro de nuestros propósitos institucionales?</t>
  </si>
  <si>
    <r>
      <rPr>
        <b/>
        <sz val="12"/>
        <color indexed="8"/>
        <rFont val="Times New Roman"/>
        <family val="1"/>
      </rPr>
      <t xml:space="preserve"> </t>
    </r>
    <r>
      <rPr>
        <b/>
        <sz val="12"/>
        <color indexed="8"/>
        <rFont val="Arial"/>
        <family val="2"/>
      </rPr>
      <t xml:space="preserve"> Análisis de la pertinencia del PEI con relación al contexto</t>
    </r>
  </si>
  <si>
    <t>Para EFECTUAR el Analisis de Pertinencia, diligenciar inicialmente la Hoja "CONTEXTO" y luego contestar las siguientes preguntas de APOYO</t>
  </si>
  <si>
    <t>¿El PEI de nuestro establecimiento está actualizado con respecto a los estándares básicos de competencias y a otros referentes nacionales?</t>
  </si>
  <si>
    <t>¿Las características sociales, económicas y culturales de los estudiantes y sus familias son consideradas en nuestro PEI?</t>
  </si>
  <si>
    <t>El PEI,ETNO o PEC ¿Cómo aborda las diferencias económicas, sociales y culturales de la comunidad educativa?</t>
  </si>
  <si>
    <t>¿A partir del diagnóstico local qué características sociales, culturales y económicas definen la población que conforma su comunidad educativa?</t>
  </si>
  <si>
    <t>¿Los estudiantes que egresan de nuestra institución tienen buenas oportunidades laborales o de continuar sus estudios superiores?</t>
  </si>
  <si>
    <t>¿Cuáles son las principales características sociales, económicas y culturales de nuestros estudiantes y sus familias, y cómo éstas han evolucionado en el tiempo?</t>
  </si>
  <si>
    <t>El PEI, PIER o PEC ¿Cómo aborda las diferencias económicas, sociales y culturales de la comunidad educativa?</t>
  </si>
  <si>
    <t>¿Qué tipo de articulación se ha establecido entre el Proyecto Educativo Institucional y el sector productivo?</t>
  </si>
  <si>
    <t>¿De qué manera el PEI responde a las expectativas y necesidades educativas de la comunidad?</t>
  </si>
  <si>
    <t>Analisis de la pertinencia del PEI con respecto al proceso de integracion institucional</t>
  </si>
  <si>
    <t>Nuevos acuerdos sobre la Visión, la Misión y los Principios</t>
  </si>
  <si>
    <t>Peguntas de APOYO sobre los nuevos Acuerdos sobre la Visión, Misión y Principios</t>
  </si>
  <si>
    <t>¿Qué nuevas definiciones de visión, misión y principios exigió el proceso de integración?</t>
  </si>
  <si>
    <t>SEGUIMIENTO A LA ARTICULACION Y EGRESADOS</t>
  </si>
  <si>
    <t>Seguimiento a la articulación de la primera infancia</t>
  </si>
  <si>
    <t>Para responder las preguntas de APOYO asociadas al Seguimiento de la Articulacion, consulte el PEI en el Componente Administrativo  item Articulacion a la primera infancia, tomando en cuenta las acciones frente al AMBITO DE PROCEDENCIA FAMILIAR, INSTITUCIONAL y COMUNITARIO</t>
  </si>
  <si>
    <t>¿Cuáles son las dos estrategias principales que definió la institución educativa para articular las acciones entre transición y los grados de primero y segundo de la básica primaria?</t>
  </si>
  <si>
    <t>Desde el PEI, PIER o PEC ¿que efecto esperado han tenido las acciones de articulación con los ambitos familiar, institucional y comunitario?</t>
  </si>
  <si>
    <t>¿Qué seguimientos se hacen a estas estrategias?</t>
  </si>
  <si>
    <t xml:space="preserve">Seguimiento a la articulación de la Media con la Educación Superior y la Formación para el Trabajo </t>
  </si>
  <si>
    <t>Año Anterior</t>
  </si>
  <si>
    <t>Descripcion del Programa(s) enunciado(s) en PEI - Componente Administrativo item articulacion de la media con la educacion superior y el trabajo.</t>
  </si>
  <si>
    <t>No de estudiantes inscritos 
(AÑO ANTERIOR)</t>
  </si>
  <si>
    <t>No de estudiantes certificados
(AÑO ANTERIOR)</t>
  </si>
  <si>
    <t>PREGUNTAS DE APOYO</t>
  </si>
  <si>
    <t>Para responder las preguntas de apoyo tenga en cuenta la Descripcion del Programa(s) enunciado(s) en PEI - Componente Administrativo item articulacion de la media con la educacion superior y el trabajo.</t>
  </si>
  <si>
    <t>¿Qué estrategia definió la IE para articular la educación media con la superior? ¿Con qué organismos ha realizado alianzas para hacer efectiva esta articulación?</t>
  </si>
  <si>
    <t>¿La IE desarrolla proyectos pedagógicos productivos en sus sedes rurales y cómo los ha articulado con el sector productivo?</t>
  </si>
  <si>
    <t>¿Cual ha sido el impacto del seguimiento de los programas de articulación proyectados por el establecimiento educativo?</t>
  </si>
  <si>
    <t>Seguimiento a egresados del establecimiento educativo</t>
  </si>
  <si>
    <t>Año de egreso (anterior)</t>
  </si>
  <si>
    <t>Tipo de Estudios</t>
  </si>
  <si>
    <t>Porcentaje de Egresados 
 (la Sumatoria de los parciales debe ser 100%)</t>
  </si>
  <si>
    <t>Técnica</t>
  </si>
  <si>
    <t>Tecnológica</t>
  </si>
  <si>
    <t>Educación para el trabajo y el desarrollo humano</t>
  </si>
  <si>
    <t>Superior</t>
  </si>
  <si>
    <t>No sabe</t>
  </si>
  <si>
    <t>Tipo de Trabajo</t>
  </si>
  <si>
    <t>Con trabajo relacionado al estudio</t>
  </si>
  <si>
    <t>Con trabajo no relacionado al estudio</t>
  </si>
  <si>
    <t>Desempleado</t>
  </si>
  <si>
    <t>Conclusiones de la comparación entre los planteamientos del PEI y el funcionamiento del EE, del análisis de la pertinencia con relación al contexto y del seguimiento a la articulación y egresados</t>
  </si>
  <si>
    <t>CARACTERISTICAS DE LAS FAMILIAS Y LOS ESTUDIANTES</t>
  </si>
  <si>
    <t>ESTRATIFICACION / GRUPOS</t>
  </si>
  <si>
    <t>PORCENTAJE 
 (la Sumatoria de los parciales debe ser igual o menor 100%)</t>
  </si>
  <si>
    <t>Análisis del PEI del EE según las característica</t>
  </si>
  <si>
    <r>
      <rPr>
        <sz val="11"/>
        <color indexed="8"/>
        <rFont val="Arial"/>
        <family val="2"/>
      </rPr>
      <t xml:space="preserve">Características </t>
    </r>
    <r>
      <rPr>
        <b/>
        <sz val="11"/>
        <color indexed="8"/>
        <rFont val="Arial"/>
        <family val="2"/>
      </rPr>
      <t>ECONOMICAS</t>
    </r>
    <r>
      <rPr>
        <b/>
        <sz val="10"/>
        <color indexed="8"/>
        <rFont val="Arial"/>
        <family val="2"/>
      </rPr>
      <t xml:space="preserve">
</t>
    </r>
    <r>
      <rPr>
        <b/>
        <sz val="9"/>
        <color indexed="8"/>
        <rFont val="Arial"/>
        <family val="2"/>
      </rPr>
      <t>(</t>
    </r>
    <r>
      <rPr>
        <sz val="9"/>
        <rFont val="Arial"/>
        <family val="2"/>
      </rPr>
      <t>Indicar el porcentaje en los items que apliquen al EE)</t>
    </r>
  </si>
  <si>
    <t>ESTRATO I BAJO-BAJO</t>
  </si>
  <si>
    <t>ESTRATO II BAJO</t>
  </si>
  <si>
    <t>ESTRATO III MEDIO-BAJO</t>
  </si>
  <si>
    <t>ESTRATO IV MEDIO</t>
  </si>
  <si>
    <t>ESTRATO V MEDIO-ALTO</t>
  </si>
  <si>
    <t>ESTRATO VI ALTO</t>
  </si>
  <si>
    <r>
      <rPr>
        <sz val="11"/>
        <color indexed="8"/>
        <rFont val="Arial"/>
        <family val="2"/>
      </rPr>
      <t xml:space="preserve">Características </t>
    </r>
    <r>
      <rPr>
        <b/>
        <sz val="11"/>
        <color indexed="8"/>
        <rFont val="Arial"/>
        <family val="2"/>
      </rPr>
      <t>SOCIALES</t>
    </r>
    <r>
      <rPr>
        <b/>
        <sz val="10"/>
        <color indexed="8"/>
        <rFont val="Arial"/>
        <family val="2"/>
      </rPr>
      <t xml:space="preserve">
</t>
    </r>
    <r>
      <rPr>
        <sz val="9"/>
        <color indexed="8"/>
        <rFont val="Arial"/>
        <family val="2"/>
      </rPr>
      <t>(Indicar el porcentaje en los items que apliquen al EE) 
(A nivel conceptual -Ver caracteristicas fila A47)</t>
    </r>
  </si>
  <si>
    <t>Unipersonal</t>
  </si>
  <si>
    <t>Nuclear completa</t>
  </si>
  <si>
    <t>Nuclear incompleta</t>
  </si>
  <si>
    <t>Extensa completa</t>
  </si>
  <si>
    <t>Extensa incompleta</t>
  </si>
  <si>
    <t>Compuestas</t>
  </si>
  <si>
    <t>Recompuesta</t>
  </si>
  <si>
    <r>
      <rPr>
        <sz val="11"/>
        <color indexed="8"/>
        <rFont val="Arial"/>
        <family val="2"/>
      </rPr>
      <t xml:space="preserve">Características </t>
    </r>
    <r>
      <rPr>
        <b/>
        <sz val="11"/>
        <color indexed="8"/>
        <rFont val="Arial"/>
        <family val="2"/>
      </rPr>
      <t>CULTURALES</t>
    </r>
    <r>
      <rPr>
        <b/>
        <sz val="10"/>
        <color indexed="8"/>
        <rFont val="Arial"/>
        <family val="2"/>
      </rPr>
      <t xml:space="preserve">
</t>
    </r>
    <r>
      <rPr>
        <b/>
        <sz val="9"/>
        <color indexed="8"/>
        <rFont val="Arial"/>
        <family val="2"/>
      </rPr>
      <t>(</t>
    </r>
    <r>
      <rPr>
        <sz val="9"/>
        <color indexed="8"/>
        <rFont val="Arial"/>
        <family val="2"/>
      </rPr>
      <t>Indicar el porcentaje en los items que apliquen al EE)</t>
    </r>
  </si>
  <si>
    <t>Grupos étnicos -indígenas</t>
  </si>
  <si>
    <t>Habitantes de frontera</t>
  </si>
  <si>
    <t>Comunidades afrocolombianas</t>
  </si>
  <si>
    <t xml:space="preserve">Raizales en San Andrés y Providencia y Santa Catalina. </t>
  </si>
  <si>
    <t>Pueblo Rom</t>
  </si>
  <si>
    <t>Otro</t>
  </si>
  <si>
    <r>
      <rPr>
        <sz val="11"/>
        <color indexed="8"/>
        <rFont val="Arial"/>
        <family val="2"/>
      </rPr>
      <t xml:space="preserve">Tipo de </t>
    </r>
    <r>
      <rPr>
        <b/>
        <sz val="11"/>
        <color indexed="8"/>
        <rFont val="Arial"/>
        <family val="2"/>
      </rPr>
      <t xml:space="preserve">POBLACION ATENDIDA </t>
    </r>
    <r>
      <rPr>
        <sz val="11"/>
        <color indexed="8"/>
        <rFont val="Arial"/>
        <family val="2"/>
      </rPr>
      <t xml:space="preserve">
(In</t>
    </r>
    <r>
      <rPr>
        <sz val="10"/>
        <color indexed="8"/>
        <rFont val="Arial"/>
        <family val="2"/>
      </rPr>
      <t>dicar el porcentaje en los items que apliquen al EE)</t>
    </r>
  </si>
  <si>
    <t>Grupos indígenas</t>
  </si>
  <si>
    <t>Blancos</t>
  </si>
  <si>
    <t>Mestizos</t>
  </si>
  <si>
    <t xml:space="preserve">Comunidades Raizales en San Andrés y Providencia y Santa Catalina </t>
  </si>
  <si>
    <t>Población rural dispersa</t>
  </si>
  <si>
    <t xml:space="preserve">Necesidades educativas especiales con discapacidad o limitaciones </t>
  </si>
  <si>
    <t>Necesidades educativas especiales con talentos o capacidades excepcionales</t>
  </si>
  <si>
    <t>Jóvenes y adultos iletrados</t>
  </si>
  <si>
    <t>Niños, niñas y jóvenes trabajadores</t>
  </si>
  <si>
    <t>Adolescentes en conflcito con la ley penal</t>
  </si>
  <si>
    <t>Niños, niñas y adolescentes en protección</t>
  </si>
  <si>
    <t xml:space="preserve">Población en situación de desplazamiento </t>
  </si>
  <si>
    <t xml:space="preserve">menores devinculados de los grupos armados al margen de la ley </t>
  </si>
  <si>
    <t>Hijos en edad escolar de adultos desmovilizados</t>
  </si>
  <si>
    <t>DEFINICION DE LA CLASIFICACION DE LAS CARACTERISTICAS SOCIALES</t>
  </si>
  <si>
    <t>Caracteristicas sociales</t>
  </si>
  <si>
    <t>Concepto</t>
  </si>
  <si>
    <t>Persona que vive sola</t>
  </si>
  <si>
    <t>Conformada por ambos padres con hijos(as) menores de 18 años o mayores pero sin dependencia.</t>
  </si>
  <si>
    <t>Conformada por un solo padre con hijos (as) menores de 18 años o mayores pero sin dependencia.</t>
  </si>
  <si>
    <t>Conformada por la pareja con hijos solteros, que viven con otras personas de la familia, que pueden ser otros hijos con su pareja y/o con hijos.</t>
  </si>
  <si>
    <t>Conformada por el o la jefe de hogar sin cónyugue, vive con sus hijos solteros y otros parientes</t>
  </si>
  <si>
    <t>Conformada por los miembros de la familia y otras personas que no son parientes.</t>
  </si>
  <si>
    <t>Conformada por el o la jefe de hogar con conyugue (padrastro, madrastra), hijos de cada uno e hijos en común.</t>
  </si>
  <si>
    <t>AUTOEVALUACION  DE LAS AREAS DE GESTION</t>
  </si>
  <si>
    <t>PRIORIZACION
DE LOS FACTORES O CONDICIONES</t>
  </si>
  <si>
    <t/>
  </si>
  <si>
    <t>Identifique la Oportunidad o Fortaleza por cada Componente</t>
  </si>
  <si>
    <t>JUSTIFICACION  de la Valoracion Identifica para la Oportunidad ó Fortaleza</t>
  </si>
  <si>
    <t>ANALISIS DE FACTORES Y CONDICIONES DE LAS FORTALEZAS Y OPORTUNIDADES DE MEJORAMIENTO DEL E.E.
(De acuerdo a la calificación dada, se deben escoger factores y condiciones a nivel interno o externo para las FORTALEZAS Y OPORTUNIDADES, eligido un factor, el contrario aparecera en color en fondo Rojo el cual NO se debe seleccionar)</t>
  </si>
  <si>
    <r>
      <t>DE ACUERDO AL ANALISIS DEL FACTOR INTERNO DE</t>
    </r>
    <r>
      <rPr>
        <b/>
        <sz val="16"/>
        <color indexed="8"/>
        <rFont val="Arial"/>
        <family val="2"/>
      </rPr>
      <t xml:space="preserve"> OPORTUNIDAD</t>
    </r>
    <r>
      <rPr>
        <b/>
        <sz val="10"/>
        <color indexed="8"/>
        <rFont val="Arial"/>
        <family val="2"/>
      </rPr>
      <t xml:space="preserve">
</t>
    </r>
    <r>
      <rPr>
        <sz val="10"/>
        <color indexed="8"/>
        <rFont val="Arial"/>
        <family val="2"/>
      </rPr>
      <t>Califique cada Elemento 
(Escala ascendente del 1 al 4, siendo 4 el mas alto)</t>
    </r>
  </si>
  <si>
    <t>SI ES NECESARIO ASOCIE EL FACTOR A UN OBJETIVO
Marque con una X (en mayuscula) el cual debe enumerar en la siguiente columna</t>
  </si>
  <si>
    <t xml:space="preserve">(Enumére  doce en orden de importancia, los cuales va a trabajar en la elaboracion de Objetivos) </t>
  </si>
  <si>
    <t>X</t>
  </si>
  <si>
    <t>AREAS</t>
  </si>
  <si>
    <t>PROCESOS</t>
  </si>
  <si>
    <t>COMPONENTES</t>
  </si>
  <si>
    <t>1  Existencia, 2 Pertinencia, 3  Apropiacion o 4 Mejoramiento Continuo</t>
  </si>
  <si>
    <r>
      <rPr>
        <b/>
        <sz val="9"/>
        <color indexed="8"/>
        <rFont val="Arial"/>
        <family val="2"/>
      </rPr>
      <t>FACTOR INTERNO</t>
    </r>
    <r>
      <rPr>
        <sz val="9"/>
        <color indexed="8"/>
        <rFont val="Arial"/>
        <family val="2"/>
      </rPr>
      <t xml:space="preserve">
Si selecciono una de las </t>
    </r>
    <r>
      <rPr>
        <sz val="12"/>
        <color indexed="8"/>
        <rFont val="Arial"/>
        <family val="2"/>
      </rPr>
      <t>OPORTUNIDADES</t>
    </r>
    <r>
      <rPr>
        <sz val="9"/>
        <color indexed="8"/>
        <rFont val="Arial"/>
        <family val="2"/>
      </rPr>
      <t xml:space="preserve"> : 1 (Exitencia), 2 (Pertinencia) ó 3 (Apropiacion)</t>
    </r>
  </si>
  <si>
    <r>
      <rPr>
        <b/>
        <sz val="9"/>
        <color indexed="8"/>
        <rFont val="Arial"/>
        <family val="2"/>
      </rPr>
      <t>FACTOR EXTERNO</t>
    </r>
    <r>
      <rPr>
        <sz val="9"/>
        <color indexed="8"/>
        <rFont val="Arial"/>
        <family val="2"/>
      </rPr>
      <t xml:space="preserve">
Si selecciono una de las </t>
    </r>
    <r>
      <rPr>
        <sz val="12"/>
        <color indexed="8"/>
        <rFont val="Arial"/>
        <family val="2"/>
      </rPr>
      <t>OPORTUNIDADES</t>
    </r>
    <r>
      <rPr>
        <sz val="9"/>
        <color indexed="8"/>
        <rFont val="Arial"/>
        <family val="2"/>
      </rPr>
      <t xml:space="preserve"> : 1 (Exitencia), 2 (Pertinencia) ó 3 (Apropiacion)</t>
    </r>
  </si>
  <si>
    <r>
      <rPr>
        <b/>
        <sz val="9"/>
        <color indexed="8"/>
        <rFont val="Arial"/>
        <family val="2"/>
      </rPr>
      <t xml:space="preserve">FACTOR INTERNO 
</t>
    </r>
    <r>
      <rPr>
        <sz val="9"/>
        <color indexed="8"/>
        <rFont val="Arial"/>
        <family val="2"/>
      </rPr>
      <t>Si selecciono LA FORTALEZA:  4  (Mejoramiento Continuo)</t>
    </r>
  </si>
  <si>
    <r>
      <rPr>
        <b/>
        <sz val="9"/>
        <color indexed="8"/>
        <rFont val="Arial"/>
        <family val="2"/>
      </rPr>
      <t xml:space="preserve">FACTOR EXTERNO
</t>
    </r>
    <r>
      <rPr>
        <sz val="9"/>
        <color indexed="8"/>
        <rFont val="Arial"/>
        <family val="2"/>
      </rPr>
      <t>Si selecciono LA FORTALEZA  Mejoramiento Continuo (4)</t>
    </r>
  </si>
  <si>
    <t>URGENCIA</t>
  </si>
  <si>
    <t>TENDENCIA</t>
  </si>
  <si>
    <t>IMPACTO</t>
  </si>
  <si>
    <t>SUMA TOTAL</t>
  </si>
  <si>
    <t>GESTIÓN DIRECTIVA</t>
  </si>
  <si>
    <t>DIRECCIONAMIENTO ESTRATÉGICO Y HORIZONTE INSTITUCIONAL</t>
  </si>
  <si>
    <t>Misión, visión y principios, en el marco de una institución integrada.</t>
  </si>
  <si>
    <t>Metas institucionales.</t>
  </si>
  <si>
    <t>Conocimiento y apropiación del direccionamiento.</t>
  </si>
  <si>
    <t>Política de inclusión de personas de diferentes grupos poblacionales o diversidad cultural.</t>
  </si>
  <si>
    <t>Gestión Estratégica</t>
  </si>
  <si>
    <t>Liderazgo.</t>
  </si>
  <si>
    <t>Articulación de planes, proyectos y acciones.</t>
  </si>
  <si>
    <t>Estrategia pedagógica.</t>
  </si>
  <si>
    <t>Uso de información (interna y externa) para la toma de decisiones.</t>
  </si>
  <si>
    <t>Seguimiento y autoevaluación.</t>
  </si>
  <si>
    <t>Gobierno Escolar</t>
  </si>
  <si>
    <t>Consejo directivo.</t>
  </si>
  <si>
    <t>Consejo académico.</t>
  </si>
  <si>
    <t>Comisión de evaluación y promoción.</t>
  </si>
  <si>
    <t>Comité de convivencia.</t>
  </si>
  <si>
    <t>Consejo estudiantil.</t>
  </si>
  <si>
    <t>Personero estudiantil.</t>
  </si>
  <si>
    <t>Asamblea de padres de familia.</t>
  </si>
  <si>
    <t>Consejo de padres de familia.</t>
  </si>
  <si>
    <t>Cultura Institucional</t>
  </si>
  <si>
    <t>Mecanismos de comunicación.</t>
  </si>
  <si>
    <t>Trabajo en equipo.</t>
  </si>
  <si>
    <t>Reconocimiento de logros.</t>
  </si>
  <si>
    <t>Identificación y divulgación de buenas prácticas</t>
  </si>
  <si>
    <t>Clima Escolar</t>
  </si>
  <si>
    <t>Pertenencia y participación.</t>
  </si>
  <si>
    <t>Ambiente físico.</t>
  </si>
  <si>
    <t>Inducción a los nuevos estudiantes.</t>
  </si>
  <si>
    <t>Motivación hacia el aprendizaje.</t>
  </si>
  <si>
    <t>Manual de convivencia.</t>
  </si>
  <si>
    <t>Actividades extracurriculares.</t>
  </si>
  <si>
    <t>Bienestar del alumnado.</t>
  </si>
  <si>
    <t>Manejo de conflictos.</t>
  </si>
  <si>
    <t>Manejo de casos difíciles.</t>
  </si>
  <si>
    <t>Relaciones Con El Entorno</t>
  </si>
  <si>
    <t>Familias o acudientes.</t>
  </si>
  <si>
    <t>Autoridades educativas.</t>
  </si>
  <si>
    <t>Otras instituciones.</t>
  </si>
  <si>
    <t>Sector productivo.</t>
  </si>
  <si>
    <t>GESTIÓN ACADÉMICA</t>
  </si>
  <si>
    <t>Diseño Pedagógico</t>
  </si>
  <si>
    <t>Plan de estudios.</t>
  </si>
  <si>
    <t>Enfoque metodológico.</t>
  </si>
  <si>
    <t>Recursos para el aprendizaje.</t>
  </si>
  <si>
    <t>Jornada escolar.</t>
  </si>
  <si>
    <t>Evaluación.</t>
  </si>
  <si>
    <t>Prácticas Pedagógicas</t>
  </si>
  <si>
    <t>Opciones didácticas para las áreas, asignaturas y proyectos transversales.</t>
  </si>
  <si>
    <t>Estrategias para las tareas escolares.</t>
  </si>
  <si>
    <t>Uso articulado de los recursos para el aprendizaje.</t>
  </si>
  <si>
    <t>Uso de los tiempos para el aprendizaje.</t>
  </si>
  <si>
    <t>Gestión de Aula</t>
  </si>
  <si>
    <t>Relación pedagógica.</t>
  </si>
  <si>
    <t>Planeación de clases.</t>
  </si>
  <si>
    <t>Estilo pedagógico.</t>
  </si>
  <si>
    <t>Evaluación en el aula.</t>
  </si>
  <si>
    <t>Seguimiento Académico</t>
  </si>
  <si>
    <t>Seguimiento a los resultados académicos.</t>
  </si>
  <si>
    <t>Uso pedagógico de las evaluaciones externas.</t>
  </si>
  <si>
    <t>Seguimiento a la asistencia.</t>
  </si>
  <si>
    <t>Actividades de recuperación.</t>
  </si>
  <si>
    <t>Apoyo pedagógico para estudiantes con dificultades de aprendizaje.</t>
  </si>
  <si>
    <t>Seguimiento a los egresados.</t>
  </si>
  <si>
    <t>GESTIÓN ADMINISTRATIVA Y FINANCIERA</t>
  </si>
  <si>
    <t>Apoyo a la gestión académica</t>
  </si>
  <si>
    <t>Proceso de matrícula.</t>
  </si>
  <si>
    <t>Archivo académico.</t>
  </si>
  <si>
    <t>Boletines de calificaciones.</t>
  </si>
  <si>
    <t>Administración de la planta física y de los recursos</t>
  </si>
  <si>
    <t>Mantenimiento de la planta física.</t>
  </si>
  <si>
    <t>Programas para la adecuación y embellecimiento de la planta física.</t>
  </si>
  <si>
    <t>Seguimiento al uso de los espacios.</t>
  </si>
  <si>
    <t>Adquisición de los recursos para el aprendizaje.</t>
  </si>
  <si>
    <t>Suministros y dotación.</t>
  </si>
  <si>
    <t>Mantenimiento de equipos y recursos para el aprendizaje.</t>
  </si>
  <si>
    <t>Seguridad y protección.</t>
  </si>
  <si>
    <t>Administración de los Servicios Complementarios</t>
  </si>
  <si>
    <t>Servicios de transporte, restaurante, cafetería y salud (enfermería, odontología, psicología).</t>
  </si>
  <si>
    <t>Apoyo a estudiantes con bajo desempeño académico o con dificultades de interacción.</t>
  </si>
  <si>
    <t>Talento humano</t>
  </si>
  <si>
    <t>Perfiles.</t>
  </si>
  <si>
    <t>Inducción.</t>
  </si>
  <si>
    <t>Formación y capacitación.</t>
  </si>
  <si>
    <t>Asignación académica.</t>
  </si>
  <si>
    <t>Pertenencia del personal vinculado.</t>
  </si>
  <si>
    <t>Evaluación del desempeño.</t>
  </si>
  <si>
    <t>Estímulos.</t>
  </si>
  <si>
    <t>Apoyo a la investigación.</t>
  </si>
  <si>
    <t>Convivencia y manejo de conflictos.</t>
  </si>
  <si>
    <t>Bienestar del talento humano.</t>
  </si>
  <si>
    <t>Apoyo financiero y contable</t>
  </si>
  <si>
    <t>Presupuesto anual del Fondo de Servicios Educativos (FSE).</t>
  </si>
  <si>
    <t>Contabilidad.</t>
  </si>
  <si>
    <t>Ingresos y gastos.</t>
  </si>
  <si>
    <t>Control fiscal.</t>
  </si>
  <si>
    <t>GESTIÓN DE LA COMUNIDAD</t>
  </si>
  <si>
    <t>Accesibilidad</t>
  </si>
  <si>
    <t>Atención educativa a grupos poblacionales o en situación de vulnerabilidad que experimentan barreras al aprendizaje y la participación.</t>
  </si>
  <si>
    <t>Atención educativa a estudiantes pertenecientes a grupos étnicos.</t>
  </si>
  <si>
    <t>Necesidades y expectativas de los estudiantes.</t>
  </si>
  <si>
    <t>Proyectos de vida.</t>
  </si>
  <si>
    <t>Proyección a la comunidad</t>
  </si>
  <si>
    <t>Escuela de padres.</t>
  </si>
  <si>
    <t xml:space="preserve"> Oferta de servicios a la comunidad.</t>
  </si>
  <si>
    <t>Uso de la planta física y de los medios.</t>
  </si>
  <si>
    <t>Servicio social estudiantil.</t>
  </si>
  <si>
    <t>Participación y convivencia</t>
  </si>
  <si>
    <t>Participación de los estudiantes.</t>
  </si>
  <si>
    <t>Asamblea y consejo de padres de familia.</t>
  </si>
  <si>
    <t>Participación de las familias.</t>
  </si>
  <si>
    <t>Prevención de riesgos</t>
  </si>
  <si>
    <t>Prevención de riesgos físicos.</t>
  </si>
  <si>
    <t>Prevención de riesgos psicosociales.</t>
  </si>
  <si>
    <t>Programas de seguridad.</t>
  </si>
  <si>
    <t>ADECUADOS RELACIONES INTERINSTITUCIONALES</t>
  </si>
  <si>
    <t>APROPIADA CAPACITACION PARA LA INTERPRETACION DE RESULTADOS</t>
  </si>
  <si>
    <t>ADECUADOS MECANISMOS DE SEGUIMIENTO Y EVALUACION</t>
  </si>
  <si>
    <t>BAJO NIVEL DE ACOMPAÑAMIENTO DE LA SE</t>
  </si>
  <si>
    <t>APOYO DIRECTIVO EN LA GESTION PEDAGOGICA</t>
  </si>
  <si>
    <t>BUEN CANAL DE COMUNICACION CON LA SE</t>
  </si>
  <si>
    <t>APOYO DIRECTIVO Y CONTABLE INEXISTENTE</t>
  </si>
  <si>
    <t>CONTINUIDAD EN LOS PROCESOS DE CAPACITACION DE FORMACION DE DOCENTES</t>
  </si>
  <si>
    <t>CLARIDAD EN LA PROYECCION DEL E.E. AL CONTEXTO</t>
  </si>
  <si>
    <t>DIRECTRICES CLARAS DEL MINISTERIO DE EDUCACION NAL</t>
  </si>
  <si>
    <t>CLIMA EXCOLAR QUE IMPIDE LA CONSTRUCCION DE CONFIANZA</t>
  </si>
  <si>
    <t>DISTANCIA ENTRE LAS SEDES</t>
  </si>
  <si>
    <t>CLIMA ESCOLAR QUE IMPIDE LA CONSTRUCCION DE CONFIANZA</t>
  </si>
  <si>
    <t>DIFICULTADES PARA LA PROMOCION DEL TALENTO HUMANO</t>
  </si>
  <si>
    <t>FALTA CAPACITACION PARA LA INTERPRETACION DE RESULTADOS</t>
  </si>
  <si>
    <t>DEBILES MECANISMOS DE PARTICIPACION Y CONVIVENCIA</t>
  </si>
  <si>
    <t>INADECUADA CAPACITACION EN MTIC</t>
  </si>
  <si>
    <t>FALTA DE GERENCIA ESTRATEGICA</t>
  </si>
  <si>
    <t>LA SE NO TIENE EN CUENTA LAS SOLICITUDES DE FORMACION</t>
  </si>
  <si>
    <t>MECANISCMOS DE COMUNICACION DEBILITADOS</t>
  </si>
  <si>
    <t>LA COMUNIDAD ESTA MUY INTERESADA EN TRABAJAR CON EL E.E.</t>
  </si>
  <si>
    <t>MECANISMOS DE INCLUSION INSTALADOS EN EL ESTABLECIMIENTO</t>
  </si>
  <si>
    <t>METAS INSTITUCIONALES CLARAS</t>
  </si>
  <si>
    <t>PREGUNTAS DE APOYO  AUTOEVALUACION AREAS DE GESTION</t>
  </si>
  <si>
    <t>PREGUNTA</t>
  </si>
  <si>
    <t>En la evaluación de las áreas de gestión ¿cuál ha sido la participación de la comunidad educativa?, particularmente ¿de los estudiantes beneficiados?</t>
  </si>
  <si>
    <t>PREGUNTAS DE APOYO CONSULTA DEL PERFIL DE ACUERDO DE LA AUTOEVALUACION INSTITUCIONAL</t>
  </si>
  <si>
    <t>El perfil del EE ¿logra reflejar de manera conveniente la opinión de la comunidad educativa?</t>
  </si>
  <si>
    <t>PREGUNTAS DE APOYO CONSULTA DEL PERFIL DE ACUERDO A LAS OPORTUNIDADES Y FORTALEZAS</t>
  </si>
  <si>
    <t>En el análisis de fortalezas y oportunidades de mejoramiento ¿se reflejan las oportunidades de mejoramiento más sentidas por la comunidad educativa? Describa de que manera.</t>
  </si>
  <si>
    <t>PREGUNTAS DE APOYO DEL ANALISIS DE LAS FORTALEZAS Y OPORTUNIDADES</t>
  </si>
  <si>
    <t>1.¿Qué estrategias se han implementado en el establecimiento para garantizar que las fortalezas sean sostenibles a largo plazo?</t>
  </si>
  <si>
    <t>2.¿la comunidad educativa participa activamente en la revisión del Plan?</t>
  </si>
  <si>
    <t>3.Las oportunidades de mejoramiento, al igual que las debilidades identificadas en la comunidad educativa ¿son significativas parael sentir de la comunidad educativa?</t>
  </si>
  <si>
    <t>PLAN DE MEJORAMIENTO INSTITUCIONAL</t>
  </si>
  <si>
    <t>N° Factor</t>
  </si>
  <si>
    <t>FACTOR O CONDICION INTERNO</t>
  </si>
  <si>
    <t>OBJETIVO(S)</t>
  </si>
  <si>
    <t>META(S)</t>
  </si>
  <si>
    <t>DEFINICION DE METAS E INDICADORES</t>
  </si>
  <si>
    <t>N°.OBJETIVO</t>
  </si>
  <si>
    <t>OBJETIVO</t>
  </si>
  <si>
    <t>META</t>
  </si>
  <si>
    <t>FECHA DE INICIO META(D/M/A)</t>
  </si>
  <si>
    <t>FECHA DE CUMPLIMIENTO META(D/M/A)</t>
  </si>
  <si>
    <t>NOMBRE DEL INDICADOR</t>
  </si>
  <si>
    <t>TIPO DEL INDICADOR</t>
  </si>
  <si>
    <t>OBJETIVO DEL INDICADOR</t>
  </si>
  <si>
    <t>UNIDAD DE MEDIDA</t>
  </si>
  <si>
    <t>DEFINICIÓN  VARIABLES DE LAS FÓRMULAS</t>
  </si>
  <si>
    <t>FÓRMULA DE CÁLCULO DE INDICADOR</t>
  </si>
  <si>
    <t>LINEA BASE</t>
  </si>
  <si>
    <t>VALOR MÍNIMO</t>
  </si>
  <si>
    <t>VALOR MÁXIMO</t>
  </si>
  <si>
    <t>FUENTE DE DATOS PARA EL CÁLCULO DEL INDICADOR</t>
  </si>
  <si>
    <r>
      <t>PERIODICIDAD DE CÁLCULO DEL INDICADOR</t>
    </r>
    <r>
      <rPr>
        <b/>
        <sz val="8"/>
        <color indexed="8"/>
        <rFont val="Calibri"/>
        <family val="2"/>
      </rPr>
      <t xml:space="preserve">
</t>
    </r>
  </si>
  <si>
    <t>RESPONSABLE DEL INDICADOR</t>
  </si>
  <si>
    <t>RESULTADO</t>
  </si>
  <si>
    <t xml:space="preserve">PROCESO </t>
  </si>
  <si>
    <t>PORCENTUAL</t>
  </si>
  <si>
    <t>CANTIDAD</t>
  </si>
  <si>
    <t>MENSUAL</t>
  </si>
  <si>
    <t>BIMENSUAL</t>
  </si>
  <si>
    <t>TRIMESTRAL</t>
  </si>
  <si>
    <t>SEMESTRAL</t>
  </si>
  <si>
    <t>ANUAL</t>
  </si>
  <si>
    <t>ACCIONES</t>
  </si>
  <si>
    <t>RESPONSABLE</t>
  </si>
  <si>
    <t>FECHA DE INICIO
(dd/mm/aa)</t>
  </si>
  <si>
    <t>FECHA DE CUMPLIMIENTO  (dd/mm/aa)</t>
  </si>
  <si>
    <t>RECURSOS (miles de pesos)</t>
  </si>
  <si>
    <t>FUENTE DE FINANCIACIÓN</t>
  </si>
  <si>
    <t>ESTRATEGIA DE CALIDAD ASOCIADA  A LA ACCION</t>
  </si>
  <si>
    <t>DETALLE DEL RECURSO FINACIERO</t>
  </si>
  <si>
    <t xml:space="preserve"> </t>
  </si>
  <si>
    <t>ESTRATEGIAS DE CALIDAD ASOCIADAS A LA ACCION</t>
  </si>
  <si>
    <t>RECURSOS PROPIOS</t>
  </si>
  <si>
    <t xml:space="preserve">Formación continuada para docentes y directivos docentes </t>
  </si>
  <si>
    <t>REGALIAS</t>
  </si>
  <si>
    <t xml:space="preserve">Formación inicial de docentes </t>
  </si>
  <si>
    <t>SGP</t>
  </si>
  <si>
    <t xml:space="preserve">Plan territorial de formación </t>
  </si>
  <si>
    <t>NACION</t>
  </si>
  <si>
    <t xml:space="preserve">Formación de docentes y directivos docentes </t>
  </si>
  <si>
    <t>MUNICIPIO</t>
  </si>
  <si>
    <t xml:space="preserve">Educación para la sexualidad y construcción de ciudadanía </t>
  </si>
  <si>
    <t xml:space="preserve">OTROS </t>
  </si>
  <si>
    <t xml:space="preserve">Educación para el ejercicio de los Derechos humanos </t>
  </si>
  <si>
    <t xml:space="preserve">Educación Ambiental </t>
  </si>
  <si>
    <t xml:space="preserve">Competencias ciudadanas </t>
  </si>
  <si>
    <t xml:space="preserve">Competencias científicas (ciencias naturales) </t>
  </si>
  <si>
    <t xml:space="preserve">Competencias científicas (ciencias sociales) </t>
  </si>
  <si>
    <t xml:space="preserve">Competencias comunicativas </t>
  </si>
  <si>
    <t xml:space="preserve">Competencias matemáticas </t>
  </si>
  <si>
    <t xml:space="preserve">Experiencias significativas </t>
  </si>
  <si>
    <t xml:space="preserve">Promoción del inglés como lengua extranjera </t>
  </si>
  <si>
    <t>Asistencia técnica a las secretarías de educación para fortalecer la gestión, con estrategias diferenciadas de intervención</t>
  </si>
  <si>
    <t xml:space="preserve"> Acompañamiento a los establecimientos educativos para el fortalecimiento en su gestión educativa con un enfoque de educación inclusiva </t>
  </si>
  <si>
    <t xml:space="preserve">Acompañamiento a los proyectos etnoeducativos </t>
  </si>
  <si>
    <t>Identificación y socialización de experiencias etnoeducativas indígenas y afrocolombianas</t>
  </si>
  <si>
    <t>DEFINICION DE TAREAS Y RESPONSABLES</t>
  </si>
  <si>
    <t>TAREA</t>
  </si>
  <si>
    <t>CORREO RESPONSABLE</t>
  </si>
  <si>
    <t>FECHA INICIO
(dd/mm/aa)</t>
  </si>
  <si>
    <t>FECHA FIN
(dd/mm/aa)</t>
  </si>
  <si>
    <t>ALEJANDRA PESTANA MORALES</t>
  </si>
  <si>
    <t>RECTORA</t>
  </si>
  <si>
    <t>PESTANA ALEJANDRA@GMAIL.COM</t>
  </si>
  <si>
    <t xml:space="preserve">ORLINDA  CAICEDO JIMENEZ </t>
  </si>
  <si>
    <t>COORDINADORA</t>
  </si>
  <si>
    <t>Oorlindacaicedoj@hotmail.com</t>
  </si>
  <si>
    <t>BLANCA MIREYA LOPEZ RINCON</t>
  </si>
  <si>
    <t>DOCENTE</t>
  </si>
  <si>
    <t>miireya437@h@hotmail.com</t>
  </si>
  <si>
    <t>MARIA INES CASTILLO CARRILLO</t>
  </si>
  <si>
    <t>mafer1224@hotmail.com</t>
  </si>
  <si>
    <t>CINDY YOJANNA ROJANO SANDOVAL</t>
  </si>
  <si>
    <t>cindiyrs@hotmail.com</t>
  </si>
  <si>
    <t xml:space="preserve">DRAYHAN OMAR ROJAS ZUÑIGA </t>
  </si>
  <si>
    <t>drayhan_@hotmail.com</t>
  </si>
  <si>
    <t>DIRECTIVA</t>
  </si>
  <si>
    <t>ORLINDA CAICEDO JIMENEZ</t>
  </si>
  <si>
    <t>ACADEMICA</t>
  </si>
  <si>
    <t>CINDI YHOJANA ROJANO SANDOVAL</t>
  </si>
  <si>
    <t>FINANCIERA</t>
  </si>
  <si>
    <t>ESCORCIA NOGUERA EDNA</t>
  </si>
  <si>
    <t>ADMINISTRATIVA</t>
  </si>
  <si>
    <t>NINI JOHANA NUÑEZ CASTRO</t>
  </si>
  <si>
    <t>COMUNITARIA</t>
  </si>
  <si>
    <t>JEAN PIAGET</t>
  </si>
  <si>
    <t>CALLE 28 N°0-59 CORDIALIDAD</t>
  </si>
  <si>
    <t>LOS PATIOS</t>
  </si>
  <si>
    <t>3114818180-5808881</t>
  </si>
  <si>
    <t>colegiogimnasiojeanpiaget@gmail.com</t>
  </si>
  <si>
    <t>Hasta el año 2019 el establecimiento educativo jean piaget consolidara su capacidad institucional en la formacion de personas autonomas,competentes,aptos para la transformacion de la realidad social,a traves del conocimiento y la cimentacion  de los valores,encaminando la convivencia pacifica yel mejoramiento de la calidad de vida de los estudiantes y la comunidad educativa promoviendo el desarrollo del pensamiento y educar en amor,alegria y libertad para la vida,que despierte el deseo de seguir  aprendiendo.</t>
  </si>
  <si>
    <t xml:space="preserve">Aplicación de proyectos encaminados a la practica de valores,competencia ciudadanas,cuidado y proteccion del medio ambiente,derechos humanos.implementacion de actividades ludicas y recreativas y culturales   en convenio con fundaciones tales como: CONACED,comfanorte,alcaldia municipal,secretaria de educacion y cultura del municipio de los patios Realizacion de talleres de capacitacion  por parte de otras instituciones. </t>
  </si>
  <si>
    <t>Totalmente porque se comsidera la columna vertebral de direcciona todos los procesos  de la institucion en cada uno de sus componentes.</t>
  </si>
  <si>
    <t xml:space="preserve">Incorporar en la programacion conocimientos ligados al contexto social cercano,fomentando actividades que proyecten a la institucion hacia el exterior,promoviendo la participacion de toda  la comunidad eductaiva,fomentando el crecimiento integral de nuestros educandos mediante la apropiacion de conococimientos especificos encaminados  a la construciion de ciudadanos competentes y utiles a la sociedad. </t>
  </si>
  <si>
    <t>si,porque se construyo teniendo encuenta los parametros y lineamientos legales establecidos busca de la aporpiacion y pertinencia que emana la ley en la formacion de nuestros educandos.</t>
  </si>
  <si>
    <t>si, nuestro PEI  fue construido a partir de las necesidades sociales,economicas y culturales de nuestra comunidad, informacion obtenidas a partir de la implementacion  de la encuesta,instrumento  que contaba con diferentes preguntas que nos permitieron obtener la caracterizacion de la comunidad circunvecina a  la planta fisica del establecimiento educativo Jean Piaget.</t>
  </si>
  <si>
    <t>siendo inclusivos y teniendo encuenta las  necesidades que requiera la comunidad,respetando sus condiciones economicas,sexuales ,creencias y demas a las cuales tiene derecho,los costos educativos son acorde a el estrato y nivel economico de la comunidad.</t>
  </si>
  <si>
    <t>Reveló que un alto porcentaje esta integrada por  madre cabeza de familia,padres cabeza de familia,nucleos familiares extensos e hijos lo cual permite fortalecer los principios basicos de la sociedad,el sostenimiento economico de las familias no proviene de un solo miembro,en un alto porcentaje las personas que hacen parte del nucleo familiar es heterogenea y se observa un alto porcentaje de personas muy bien preparadas a nivel de estudios,y en un menor porcentaje se dedica a diversos oficios  que permiten el sostenimiento familiar.Por otra parte la comunidad esta muy de acuerdo con los servicios y la calidad que brinda el establecimieno educativo.</t>
  </si>
  <si>
    <t>los estudiante egresados en su mayoria ingresan al educacion básica secundaria ya que el establecimiento educativo solo ofrece los programas de basica primaria y mediante convenio de continuidad de estudios con el Colegio Comfanorte se les asegura la continuidad de su formación.</t>
  </si>
  <si>
    <t>La comunidad del barrio la cordialidad mediante encuestas realizadas se caracteriza en los siguientes aspectos el 60% las familias estan conformadas por padre madre e hijos conservando la unidad familiar,el 25% esa conformada por madre e hijos y un 15% corresponde a otros,el sostenimiento economico de la familia corresponde según el estudio un 45% corresponde al padre,un 40% a la madre,un 9% al padre y madre.los ingresos de la familia un 70% esta entre 500.000 a un 1'000.000 un 15% 1'000.000 a 1'500.000,un 15% mas de un 1'500.000</t>
  </si>
  <si>
    <t>A partir de su caracterizacion haciendo valer y respetar sus derechos como ser humano,propiciando espacios de experiencias significativas que los lleva a reevaluar su campo social en miras de un cambio significativo que nos pemita satisfacer las necesidades que la sociedad quiere y necesita cambiar,todo esto en la practica de valores y la aplicacion de estrategias pedagogicas que lleven al educando a un cambio conductual que le permita fortalecer su aprendizaje,saber,hacer y ser.</t>
  </si>
  <si>
    <t xml:space="preserve">El establecimiento educativo  a propiciado ambientes y acuerdos que permiten crear alianzas que favorecen la exploracion de actividades extracurriculares,ludicas recreativas,ambientales, mejoramiento de la planta fisica  que fortalecen el  desarrollo integral de nuestros estudiantes,en los diferentes ambitos con instituciones como alcaldia municipal ( secretaria de cultura , secretaria de las TIC, secretaria de educación, secretaria de salud);  Caja de compensación COMFANORTE, CONACED; Teatro Arlequin; Gobernación de Norte de Santander ( Secretaria de cultura).  </t>
  </si>
  <si>
    <t>Teniendo en cuenta los procesos señalados por el MEN y los decretos reglamentarios que satisfacen las necesidades socioeconomicas, socioculturales de la comunidad inmersa del establecimiento educativo del municipio de los patios y la aplicación y ejecución de los programas y proyectos curriculares, extracurriculares y competencias en TIC.</t>
  </si>
  <si>
    <t>inclusion  de la ley 1620 de 2013,el decreto 1965 de 2013,los ddhh y dhsr ; la ley 1421 de 2017; Sentencia T 240 de 2018; decreto 2851 de 2013. Guia 37 del MEN rutas del saber hacer; T 364 de 2018 derecho a la intimidad.</t>
  </si>
  <si>
    <t>Desarrollo de la creatividad,autonomia,equidad de genero,el libre desarrollo de la personalidad en los diferentes ambientes escolares,desarrollo equilibrado y armonico  de su proyecto de vida.</t>
  </si>
  <si>
    <t xml:space="preserve">La construcción del plan de estudio, teniendo en cuenta los lineamiento curriculares, DBA;  y estandares de competencia  enmarcados, en las diferentes habilidades y capacidades de aprendizaje de los educandos en los ciclos correspondientes. Empalme de los proceos de aprendizaje logrados en la primera infancia y el inicio del ciclo de primaria. </t>
  </si>
  <si>
    <t>Apoyo y segumiento e integración de un 75% de las familias  en los procesos de formación integral de los educandos.</t>
  </si>
  <si>
    <t>Escuela de padres, comunicación asertiva por diferentes medios, atención personalizada; actividades de integración y programas de incentivos a padres en el informe academico</t>
  </si>
  <si>
    <t xml:space="preserve">Análisis socioeconomico y estadistico realizados mediante encuestas </t>
  </si>
  <si>
    <t xml:space="preserve">covenios con la alcaldia municipal ( secretaria de cultura , secretaria de las TIC, secretaria de educación, secretaria de salud);  Caja de compensación COMFANORTE, CONACED; Teatro Arlequin; Gobernación de Norte de Santander ( Secretaria de cultura).  </t>
  </si>
  <si>
    <t>Participacion activa en las actividades extracurriculares,ludicas y recreativas,escuelas de formacion para padres.</t>
  </si>
  <si>
    <t xml:space="preserve">Un 60 porciento  de los padres encuestados  consideran excelentes los servicios prestados por el establecimiento educativo. El 30% muy bueno y el 5% lo consideran bueno y 5% lo consideran no acorde a sus necesidades.  </t>
  </si>
  <si>
    <t>La renovación y gestión de los convenios con los diferentes entes que promueven y ejecutan los talleres de capacitación.</t>
  </si>
  <si>
    <t>si,la comunidad educativa tiene participación activa en cada uno de los proyectos productivos y participan en la evaluacion de los mismos.</t>
  </si>
  <si>
    <t>si; son sentidas ya que se puede evidenciar la participacion activa en los diferentes talleres y programas que la institucion promueve mediante los convenios.</t>
  </si>
  <si>
    <t>El horizonte institucional se se revisa periodicamente en relacion con su capacidad de responder de los retos externos y las necesidades de la comunidad  y a partir de la evaluacion y su analisis se hacen  los ajustes necesarios.</t>
  </si>
  <si>
    <t>La institucion ha planteado metas que permiten el seguimiento de los objetivos institucionales,los resultados de la gestion son conocidos por la comunidad educativa.</t>
  </si>
  <si>
    <t>La institucion evalua y da a conocer a la comunidad el direccionamiento institucional y se apropia  del mismo,realizando la evaluacion pertinente que le permite aportar a su mejoramiento.</t>
  </si>
  <si>
    <t>La institucion educativa c es inclusivo con las poblaciones de diversidad cultural.</t>
  </si>
  <si>
    <t>La comuidad educativa reconoce y hace evidente que las diferentes acciones,los planes y los proyectos  institucionales estas articulados entre si y responde  al dirreccionamiento estrategico.</t>
  </si>
  <si>
    <t>la institucion evalua el uso de informacion y tiene en cuenta la informacion que se obtiene  para la toma de desiciones asertiva.</t>
  </si>
  <si>
    <t>Se evalua periodicamente la eficiencia de los criterios establecidos ,se trabaja en equipo direeccionado por un lider quien aplica distintas herramientas para solucion de problemas.</t>
  </si>
  <si>
    <t>la institucion evalua periodicamente sus estrategias y practicas pedagogicas en pro de su mejoramiento continuo.</t>
  </si>
  <si>
    <t>La institucion realiza su autoevaluacion peridica con el fin defortalecer y examinar su mejoramiento continuo.</t>
  </si>
  <si>
    <t>El concejo directivo se reune periodicamente de acuerdo con lo propuesto en su cronograma de actividades y cumple la agenda de trabajo establecida.</t>
  </si>
  <si>
    <t>El concejo academico se reune periodicamente para garantizar que el proyecto pedagogico se implemente,resolviendo las dificultades que se puedan presentar en el proceso y presenta ajustes cuando estos son requerido.</t>
  </si>
  <si>
    <t>La comision de evaluacion y promocion se reune periodicamente para llevar un seguimiento alos casos especiale,evalua y direcciona los procesos de evaluacion y promocion en busca de un mejoramiento continuo.</t>
  </si>
  <si>
    <t>La institucion cuenta con comité de convivencia quien se encarga de  resolver los conflictos de aula  se reunen periodicamente para velar por el cumplimiento de los derechos y deberes de la comunidad educstiva.</t>
  </si>
  <si>
    <t>Se reunen esporadicamente con el fin de evaluar su rendimiento,proponen actividades para su bienestar estudiantil</t>
  </si>
  <si>
    <t>El personero estudiantel elegido desarrolla proyectos y programas a favor de los estudiantes;su labor es reconocida por los diferentes estamentos dela comunidad educativa.</t>
  </si>
  <si>
    <t>L a institucion reune periodicamente a la asamble de padres para rendir un informe sobre los avances y alcances del proyecto educativo institucional.</t>
  </si>
  <si>
    <t>E l concejo de padres se reune periodicamente para evaluar su cronogrma de actividdes y planeacion,desarrollan proyectos que ayudan la fortalecimiento de la institucion.</t>
  </si>
  <si>
    <t>La institucion evalua y mejora el uso de los diferentes medio de comunicación empleados en funcion del reconocimiento y la aceptacion por parte de los diferentes estamentos  de la comunidad educativa.</t>
  </si>
  <si>
    <t>L a institucion desarrolla los diferentes proyectos contando con los diferentes equipos los cuales tienen una metodologia clara,orientadasa responder por los resultados y generando un ambiente de comunicación y confianza entre los diferentes miembros de lacomunidad educativa.</t>
  </si>
  <si>
    <t>La institucion  evalua  el sistema de estimulos y reconocimiento de los logros de todos los miembros de la comunidad educativa</t>
  </si>
  <si>
    <t>La institucion identifica las buenas practicaspedagogicas,administrativas y cuturales.</t>
  </si>
  <si>
    <t>La institucion cuenta con espacios adecuados y cada dia se evalua las posibilidades de cambio que beneficien las buenas practicas y la fortalezas del ambiente para propiciar mejores condiciones a los educandos.</t>
  </si>
  <si>
    <t xml:space="preserve">Al iniciar el año escolar se trabaja una semana de induccion,manual de convivencia,PEI </t>
  </si>
  <si>
    <t>Los estudiantes muestran gran  interes por estudiar y aprender por otra parte la institucion evalua constantemente las actitudes delos estudiantes por aprender.</t>
  </si>
  <si>
    <t xml:space="preserve">La institucion cuenta con un plan definido de actividades extracurriculares que son apoyados por algunas entidades con las que se tiene convenio (alcaldia,secretaria de cultura,CONACED),En estas actividades participa toda la comunidad educativa,son evaluadas para realizar sus ajustes </t>
  </si>
  <si>
    <t>La institucion cuenta con personal especializado que presta apoyo a aquellos que prestan necesidades y cuenta con apoyo de otras entidades como comisaria de familia entidad a la cual se le realizan los reportes cuando se hace necesario,esta estrategia se evalua peridicamente para analizar  los resultados en busca de mejoramiento continuo</t>
  </si>
  <si>
    <t>La institucion cuenta con un comité de convivencia,ademas cuenta con programas que ayudan a identificar los conflictosy buscar actividdes que fortalecen la convivencia.</t>
  </si>
  <si>
    <t>La institucion  cuenta con programas y recusos que utiliza para prevenir situaciones de riesgo  y manejo de casos especiales.</t>
  </si>
  <si>
    <t>La institucion orienta sus actividades,principios,estrategias y actuaciones basandose en el manual de convivencia ademas lo evalua y actualiza periodicamente a fin de ajustarlo de acuerdo a las necesidades y mejoramiento institucional basado en la ley.</t>
  </si>
  <si>
    <t>La institucion cuenta con una base de datos que se alimenta con la matricula y donde se lleva un seguimiento de los datos de los acudientes quienes son los responsables de los menores ante la institucion,se realizan diferentes actividades por medio delos proyectos que le periten realizar un integracion activa en la instituciones.</t>
  </si>
  <si>
    <t>La autoridades educativas se reunen periodicamentee con el fin de evaluar y ajustar el PEI de la institucion.</t>
  </si>
  <si>
    <t>La institucion ha creado alianzas estrategicas con otras instituciones que apoyan el proceso de formacion de nuestros estudiantes,instituciones tales como coorporacion sin fronteras,comfanorte,CONACED,unipamplona.</t>
  </si>
  <si>
    <t>La institucion cuenta con un plan de estudio sistematizado,el cual se reviza y evalua periodicamente,de acuerdo a su amalisis se encuentra en construccion constante</t>
  </si>
  <si>
    <t>El enfoque metodologico es muy explicito y busca coordinar  y alcanzar los objetivos propuestos en el proyecto educativo institucional este es revizado periodicamente para su mejoramiento continuo.</t>
  </si>
  <si>
    <t>Los recursos son optimos y sus usos y mantenimiento constituyen una herramienta real de apoyo al trabajo academico y aprendizaje de los docentes y estudiantes</t>
  </si>
  <si>
    <t>La institucion cumple  optimamente la jornada escolar y el horario reglementario exigido por el MEN.</t>
  </si>
  <si>
    <t>Es constante integrador,la institucion implementa un mecanismo que le permite dar seguimiento para controlar y ajustar constantemente permitiendole  verificar los avances de los estudiantes.</t>
  </si>
  <si>
    <t>La institucion ha planteado como estrategias pedagogicas tareas y compromiso que sean refuerzos practicoa para los estudiantes de acuerdo a sus nesecidades y acompañamiento en jornada extra curricular.</t>
  </si>
  <si>
    <t>Las acciones didacticas para areas,asiganturas y proyectos son evaluados periodicamente para su mejoramiento continuo.</t>
  </si>
  <si>
    <t>La institucion ha planteado  un mecanismo de articulacion de los recursos que ayudan al proceso de aprendizaje y las practicas pedagogicas,paraesto se hace necesario la implementacion y uso de las TIC entre otros.</t>
  </si>
  <si>
    <t>Los tiempos son flexibles y basados en las necesidades de los estudiantes,cumpliendo con lo legalmente establecido.</t>
  </si>
  <si>
    <t>la institucion realiza seguimiento de las relaciones de aula y diseña acciones de mejoramiento para contrarestar las debilidades evidentes.</t>
  </si>
  <si>
    <t>La planeacion de aula es reconocida como la estrategia que posibilita establecer y aplicar un conjunto ordenado de actividades estructuradas teniendo en cuenta el curriulo,la metodologia,estandares,desarrollo de las competencias,aplicación de proyectos,todo esto se realiza de acuerdo a las necesidades de los estudiantes teniendo en cuenta los modelos pedagogicos y las nuevas tecnologias con seguimiento constante.</t>
  </si>
  <si>
    <t xml:space="preserve">Se desarrollan y aplican basados en los estandares por competencias,los contenidos y las estrategias de enseñanza se actualizan y son aplicados de acuerdo alas necesidades de losestudiantes  </t>
  </si>
  <si>
    <t>Es continua y aplicada de acuerdo a los estilos de aprendizaje de los estudiantes y teniendo en cuenta los arametros de la evaluacion integral</t>
  </si>
  <si>
    <t>El cuerpo docente hace un seguimiento periodico y sistematico del desempeño academico de los estudiantes para diseñar accion de apoyo.</t>
  </si>
  <si>
    <t>Los resultados de las pruebas saber son analisados y tenidos en cuenta para el mejoramientode las practicas en el aula y plan de mejoramiento institucional.</t>
  </si>
  <si>
    <t>Existe seguimiento,analisis y controlde las inasistencias.</t>
  </si>
  <si>
    <t>La institucion cuenta con un mecanismo de seguimiento,actas de recuperacion  y se implementan acciones que correctivas que ayuden a superar las dificltades.</t>
  </si>
  <si>
    <t>La institucion cuenta con un mecanismos de seguimiento y apoyo a las actividades de recuperacion que tienen las evidencias necesarias para ser evaluados y contribuir al mejoramiento de los casos especiales de bajo rendimiento academico.</t>
  </si>
  <si>
    <t>La institucion no cuenta con un programa diseñado para el seguimiento a sus egresados.</t>
  </si>
  <si>
    <t>Se cuenta con un proceso de matricula sistematizado.</t>
  </si>
  <si>
    <t>Archivo sistematizado.</t>
  </si>
  <si>
    <t>El sistema utilizado para la expedicion de boletines es agil y oportuno y se cuenta con un sistema que permite la consistencia de la informacion.</t>
  </si>
  <si>
    <t>Los programas de mantenimiento de la planta fisica se evalua periodicamnte en busca de su mejoramiento continuo.</t>
  </si>
  <si>
    <t>Los espacios de la institucion son usados y aprovechados al maximo y  para ello la institucion planea las actividades coherentes.</t>
  </si>
  <si>
    <t>La institucion utiliza algunos recursos para la adquisicion de recursos que facilitan el aprendizaje.</t>
  </si>
  <si>
    <t>La institucion adquiere periodicamente suministrosy dotacion para sus docentes y estudiantes de acuerdo a su necesidades.</t>
  </si>
  <si>
    <t>La institucion cuenta con convenios con otras instituciones que envian practicantes y son los encargados de el mantenimiento.</t>
  </si>
  <si>
    <t>L a comunidad educativa cuenta con un programa de seguridad,ademas se hacen algunas capacitaciones que permiten adoptar las medidas preventivas.</t>
  </si>
  <si>
    <t>La institucion  asegura los recursos para cumplir con el mejoramiento de la planta fisica</t>
  </si>
  <si>
    <t>La institucion carece de programas o actividades destinadas a ofrecer servicios complementarios,pero a creado alianzas estrategicas para que otras entidades ofrescan estos servicios,contamos con transporte escolar a muy bajo consto.</t>
  </si>
  <si>
    <t>La institucion cuenta con un plan en donde los docentes aplican diferentes estrategias a sus estudiantes y si es necesario se hacen los debidos reportes a entidades que apoya y ofrecen ayuda a los casos de bajo rendimiento academico.</t>
  </si>
  <si>
    <t>El proceso de definiciony uso de los perfiles para la selección del personales evaluada y se mejora continuamente en funcion de los planes de mejoramiento de la institucion.</t>
  </si>
  <si>
    <t>Al inicio del año escolar la institucion cuenta con un mecanismo de induccion y capacitacion a docentesy esudiantes</t>
  </si>
  <si>
    <t>La institucion capacitala personal docente de acuerdo a sus capacidades  y debilidades que se presenten para su crecimiento profesional y el mejoramiento continuo</t>
  </si>
  <si>
    <t>La institucion evalua las capacidades y perfiles profesionales de cada maestro para la asignacion academica de cada grado,teniendo en cuenta estipulado por el MEN, se asiganan las competenciasexigidas,</t>
  </si>
  <si>
    <t>La evaluacion al proceso y los resultados son tenidos en cuenta para el mejoramiento continuo y son utilizados para el desarrollo y mejoramiento profesional.</t>
  </si>
  <si>
    <t>La institucion valora y resalta el trabajo y labor del docente.</t>
  </si>
  <si>
    <t>Falta de crear proyectos que insentiven al estudiante y docente a la investigacion</t>
  </si>
  <si>
    <t>La   intitucion cuenta con un mecanismo para el manejo de conflictoel cual es evaluado y tenido en cuenta para su mejoramiento</t>
  </si>
  <si>
    <t>la institucion cuenta con un programa bienestar de talento humano elcual esconocido y aceptado por la comunidad educativa.</t>
  </si>
  <si>
    <t>La institucion cuenta con un contador para realizar el analisis financiero y proyeccion presupuestal.</t>
  </si>
  <si>
    <t>La contabilidad de la institucion se lleva de forma ordenada y sistematizada y es evaluada y analizada para contribuir  a sumejoramiento continuo.</t>
  </si>
  <si>
    <t>La institucion evalua y lleva un sguimiento a sus ingresos y egresso .</t>
  </si>
  <si>
    <t>La institucion lleva un seguimiento  y evalua constantemente los resultados financieros.</t>
  </si>
  <si>
    <t>La institucion recibe y atiende a estudiantes con necesidades especiales,pero carece de informacion sobre las necesidades de la comunidad y de la aplicación de un plan especial para estos casos.</t>
  </si>
  <si>
    <t>la institucion ofrece y atiende a estudiantes pertenecientes a grupos etnicos pero se carece de informacion sobre las necesidades de la comunidad.</t>
  </si>
  <si>
    <t>La institucion evalua las necesidades y expectativas de los estudiantes.</t>
  </si>
  <si>
    <t>La institucion se interesa de forma programativa en la proyeccion personal y el futuro de sus estudiantes,esten lo conoce y ayuda en su mejoramiento.</t>
  </si>
  <si>
    <t>La escuela de padres es acorde al PEI y coherencia,ademas cuenta con  el respaldo de directivos y docentes y se encuentra divulgada ampliamente a la comuidadquien la acepta con agrado.</t>
  </si>
  <si>
    <t>La institucion cuenta con un plan de interaccion con la comunidad que orienta,da sentido a las acciones que se planean conjuntamente y dan respuesta a la problemática y necesidades que apuntan al mejoramiento de las condiciones de vida de la comunidad educativa.</t>
  </si>
  <si>
    <t>La institucion  y la comunidad evaluan conjuntamente y mejoran de mutuo acuerdo los servicios que ofrece la institucion con relacion a la disponibilidad de los recursos y los medios.</t>
  </si>
  <si>
    <t>El servicio social estudiantil en nuestra institucion no es aplicado.</t>
  </si>
  <si>
    <t>Los estudiantes participan activamente en las actividades de la institucion educativa esta participacion es evaluada periodicamente.</t>
  </si>
  <si>
    <t>Los padres de familia conforman y participan activamente en los entes de gobierno escolar.</t>
  </si>
  <si>
    <t>La familia participa activamente en su gran mayoria en el proceso de aprendizaje y de formacion.</t>
  </si>
  <si>
    <t xml:space="preserve">La institucion cuenta con un mecanismo articulado con el PEI que sensibilisa a la comunidad educativa sobre los riesgos psicosociales estos programas son evaluados peridicamente </t>
  </si>
  <si>
    <t>La institucion cuenta con un plan de seguridad que capacita a la comunidad educativa en programas de promocion y prevension y seguridad.</t>
  </si>
  <si>
    <t>El personal se reune periodicamente para evaluar su trabajo en equipo conel finde alcanzar los objetivos y metas trazadas por el PEI.</t>
  </si>
  <si>
    <t xml:space="preserve">Evaluar y hacer cumplir las reuniones periodica en donde se diseñen proyecto de impacto a cargo de concejo estudiantil, buscando la participacion activa de esrte concej en la institucion. </t>
  </si>
  <si>
    <t>Crear eapacios en donde se evidenciala participacion ativa del consejo estudiantil.</t>
  </si>
  <si>
    <t>Continuar insentivando a este consejo para que cada dia su participacion sea mas activa.</t>
  </si>
  <si>
    <t>Evaluar y hacer cumplir programas de insentivos  y reconocimenitos a la comunidad educativa en general,se hacen los reconocimientos</t>
  </si>
  <si>
    <t>continuar con el progranma de incentivos para el fortalecimiento de la participacion aciva de la comunidad educativa.</t>
  </si>
  <si>
    <t>Continuar con la creacion de espacios  que permitan la participacion de la comunidad en la entrega de reconocimientos y estimulos.</t>
  </si>
  <si>
    <t>Continuar con las actividades de integracion de los padres de familia,fortalecerlas y dejarlas plasmadas en un plan anual.</t>
  </si>
  <si>
    <t>Crear espacios de participacion activa de toda la comunidad educativa.</t>
  </si>
  <si>
    <t>Diseñar un plan estrategico de induccion a nuevos estudiantes.</t>
  </si>
  <si>
    <t>Programar fechas especificas en el calendario academico  para la induccion a estudiantes y padres de familia.</t>
  </si>
  <si>
    <t>La instirucion ha creado alianzas con diferentes entidades comerciales como guttis sport quien es la empresa encargada de confeccionar los uniformes de la institucion,faber castell quien apoya con actividades ludicas y recreativas,al igual que con diferentes editoriales.</t>
  </si>
  <si>
    <t>Crear alinzas con diferntes entiddes o empresas que aporten al proceso pedagogico.</t>
  </si>
  <si>
    <t>Visitar diferentes empresas del municipio en busca de alianzas con la institucion que aporten al proceso de enseñanza y aprendizaje.</t>
  </si>
  <si>
    <t>Fortalecer las alianzas con entidades que puedan ofrecer estos servicios de forma contiua para que la comunidad educativa se beneficio de estos programascuando sean requeridos.</t>
  </si>
  <si>
    <t>Evaluar y estructurar un mecanismo de comunicación con los egresados de la institucion para crear una base de datos donde se pueda registrar un seguimiento a esta comunidad.</t>
  </si>
  <si>
    <t>Crear un medio de comunicación y participacion de estudiantes egresados.</t>
  </si>
  <si>
    <t>Crear proyectos  de formacion cientifica que insentiven a la investigacion tanto de docente como estudiantes.</t>
  </si>
  <si>
    <t>Realizar un estudio dentro de la comunidad educativa que sea posteriormente analizado y evaluado,permitiendo que la institucion cree programas y adecue el plan de estudio para que pueda atender con mayor asertividad a la comunidad con necesidades especiales.</t>
  </si>
  <si>
    <t>Fortalecer si es necesario la implementacion de un plan de servicio comunitario.</t>
  </si>
  <si>
    <t>fortalecer programas de servicio social.</t>
  </si>
  <si>
    <t>La comunidad educativa en su gran mayoria se identifican con la institucion,demostrando gran sentido de pertenencia,Aunque se hace necesario idear un programa donde se integre a la comunidad para que esta adquieramas sentido de pertenencia.</t>
  </si>
  <si>
    <t>Idear un programa donde se integre a la comunidad educativa en general con el fin de crear un fuerte sentido de pertenencia.</t>
  </si>
  <si>
    <t>Idear estrategias que nos lleven a la busqueda de los recursos necesarios para la amplicion de laplanta fisica que contribuya al mejormiento.  .</t>
  </si>
  <si>
    <t>Organizar plan de costos anual que me permita ampliar os recursos.</t>
  </si>
  <si>
    <t>Buscar apoyos de otras entidades.</t>
  </si>
  <si>
    <t>Capacitar al persoal docente en la atencion y estrategias para estudiantes con necesidades educativas especiales.</t>
  </si>
  <si>
    <t>Bucar apoyo de otras entidadespara el manejo de casos especiales.</t>
  </si>
  <si>
    <t>Crear un plan especial para atencion de estudiantes con necesidades eductivas especiales</t>
  </si>
  <si>
    <t>La instiucion cuenta con un plan promocion y prevencion el cual capacita a la comunidad educativa .</t>
  </si>
  <si>
    <t>Mejorar las estrategis  plan promocion y prevencion el cual capacita a la comunidad educativa .</t>
  </si>
  <si>
    <t>Contactar un profesional de seguridad y salud.</t>
  </si>
  <si>
    <t>Realizar cronograma de actividades donde se estipulen las fechas de cada reunion.</t>
  </si>
  <si>
    <t>Delegar a un docente que se encargue de supervisar estas reuniones.</t>
  </si>
  <si>
    <t>Diseñar un proyectoque con lleve a la participacion activa del concejo.</t>
  </si>
  <si>
    <t>directivos</t>
  </si>
  <si>
    <t>Docente de sociales.</t>
  </si>
  <si>
    <t>Incluir a los estudiantes  en diferentes actividades,actos culturales,proyectos,disciplina.</t>
  </si>
  <si>
    <t>directivas</t>
  </si>
  <si>
    <t>Relizar formato con diferentes item y tener en cuenta.</t>
  </si>
  <si>
    <t>directivos-docentes.</t>
  </si>
  <si>
    <t>Realizaractividades,agazajos,entrega de premios.</t>
  </si>
  <si>
    <t>DIRECTIVOS</t>
  </si>
  <si>
    <t>Resaltar a las personas con buen desempeño, En los diferentes actos.</t>
  </si>
  <si>
    <t>Entrega de insentivos a personal del establecimiento educativo.</t>
  </si>
  <si>
    <t>DIRECTIVO</t>
  </si>
  <si>
    <t>Realizar un cronograma de actividades.</t>
  </si>
  <si>
    <t>DOCENTES</t>
  </si>
  <si>
    <t>Realizar alianzas estrategicas con secretarias del municipio queatiendan casos especiales y apoyen en el proceso.</t>
  </si>
  <si>
    <t>Vincular activamente  al padre de familia en el proceso academico.</t>
  </si>
  <si>
    <t>Programar actividades ludicas recreativas ´pedagogicas donde  se vincule a todala comunidad educativa</t>
  </si>
  <si>
    <t>DIRECTIVOS-DOCENTES.</t>
  </si>
  <si>
    <t>Realizar actividades pedagogicas con vinculacion a padres,proyectos,lectura .</t>
  </si>
  <si>
    <t>Remison  a diferentes entidades que apoyen en elprocesos.</t>
  </si>
  <si>
    <t>DIRECTIVOS -DOCENTES</t>
  </si>
  <si>
    <t>Agendar citas con diferentes   entidades del municipio que permitan el ingreso parallevar la propuesta que permita crear convenios que favorescan anuestros estudiantes.</t>
  </si>
  <si>
    <t>Tener muy claro el  presupuesto,minimizargastos sin que se afectela calidad,teniendo encuenta el contador.</t>
  </si>
  <si>
    <t>Registrode ingresos  y egresos.</t>
  </si>
  <si>
    <t>Realizar pretamos bancariosde acuyerdo a la capacidad de endeudamiento.</t>
  </si>
  <si>
    <t>Especificar todo unplande trabajopara induccion de estudisntes y padres de familia nuevos.</t>
  </si>
  <si>
    <t>Implementar  proyecto deseguridad y salud en el trabajo  con un profesional.</t>
  </si>
  <si>
    <t>Organizar jornadas de promocion y prevencion.</t>
  </si>
  <si>
    <t>Enviar cartas a diferentes entidades como cemex colombia,alcadia,secretarias,teatro municipal para que apoyen el proceso.</t>
  </si>
  <si>
    <t>Diseñar un programa de servicio social.</t>
  </si>
  <si>
    <t>DIRECTIVO-DOCENTE</t>
  </si>
  <si>
    <t>Hoja de seguimiento en el aula,carpeta por estudiante.</t>
  </si>
  <si>
    <t>Delegar  directivo o docente  que cree lasestrategias.</t>
  </si>
  <si>
    <t>COPIAS,REFRIGERIO,</t>
  </si>
  <si>
    <t>COPIAS,FORMATOS.</t>
  </si>
  <si>
    <t>BECAS,COMPRA DE INSENTIVOS,REFRIGERIOS,ALMUERZOS,SALIDAS,</t>
  </si>
  <si>
    <t>Compra de insentivos.</t>
  </si>
  <si>
    <t>copias,refrigerios,insentivos.</t>
  </si>
  <si>
    <t>folletos,refrigerio,personal especializado.</t>
  </si>
  <si>
    <t>viaticos.</t>
  </si>
  <si>
    <t>visitar diferentes entidades.</t>
  </si>
  <si>
    <t>crear convenioscon diferentes actividades.</t>
  </si>
  <si>
    <t>O</t>
  </si>
  <si>
    <t>Formato deligenciado  a traves de llamadas,seguimiento en redes sociales.</t>
  </si>
  <si>
    <t>Capacitar  docentes</t>
  </si>
  <si>
    <t>PAGO PROFESIONAL.</t>
  </si>
  <si>
    <t>PAGO PROFESIIONAL DE SEGURIDAD Y SALUD EN EL TRABAJO.</t>
  </si>
  <si>
    <t xml:space="preserve">coordinacion. </t>
  </si>
  <si>
    <t>docente de sociales</t>
  </si>
  <si>
    <t>administracion</t>
  </si>
  <si>
    <t xml:space="preserve">rectoria y coordiancion. </t>
  </si>
  <si>
    <t>docente de sociales,coordinacion,pastoral.</t>
  </si>
  <si>
    <t>rectoria.</t>
  </si>
  <si>
    <t>Rectoria.</t>
  </si>
  <si>
    <t>docente ciencias naturales.</t>
  </si>
  <si>
    <t>Area administrativa</t>
  </si>
  <si>
    <t>docente ciencias naturales,ciencias sociales,educacion fisica y coordinacion.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</si>
</sst>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yy;@"/>
    <numFmt numFmtId="166" formatCode="&quot;$&quot;\ #,##0.00;[Red]&quot;$&quot;\ #,##0.00"/>
  </numFmts>
  <fonts count="47" x14ac:knownFonts="1">
    <font>
      <sz val="8"/>
      <color indexed="8"/>
      <name val="Arial"/>
      <family val="2"/>
    </font>
    <font>
      <sz val="11"/>
      <color theme="1"/>
      <name val="Calibri"/>
      <family val="2"/>
      <scheme val="minor"/>
    </font>
    <font>
      <sz val="11"/>
      <color indexed="8"/>
      <name val="Calibri"/>
      <family val="2"/>
    </font>
    <font>
      <b/>
      <sz val="12"/>
      <color indexed="8"/>
      <name val="Arial"/>
      <family val="2"/>
    </font>
    <font>
      <b/>
      <sz val="8"/>
      <color indexed="8"/>
      <name val="Arial"/>
      <family val="2"/>
    </font>
    <font>
      <b/>
      <sz val="12"/>
      <color indexed="8"/>
      <name val="Times New Roman"/>
      <family val="1"/>
    </font>
    <font>
      <b/>
      <sz val="11"/>
      <color indexed="8"/>
      <name val="Arial"/>
      <family val="2"/>
    </font>
    <font>
      <sz val="12"/>
      <color indexed="8"/>
      <name val="Arial"/>
      <family val="2"/>
    </font>
    <font>
      <sz val="9"/>
      <color indexed="8"/>
      <name val="Arial"/>
      <family val="2"/>
    </font>
    <font>
      <b/>
      <sz val="9"/>
      <color indexed="8"/>
      <name val="Arial"/>
      <family val="2"/>
    </font>
    <font>
      <sz val="10"/>
      <color indexed="8"/>
      <name val="Arial"/>
      <family val="2"/>
    </font>
    <font>
      <sz val="11"/>
      <color indexed="8"/>
      <name val="Arial"/>
      <family val="2"/>
    </font>
    <font>
      <b/>
      <sz val="10"/>
      <color indexed="8"/>
      <name val="Arial"/>
      <family val="2"/>
    </font>
    <font>
      <sz val="9"/>
      <name val="Arial"/>
      <family val="2"/>
    </font>
    <font>
      <sz val="10"/>
      <color indexed="8"/>
      <name val="Calibri"/>
      <family val="2"/>
    </font>
    <font>
      <sz val="8"/>
      <name val="Arial"/>
      <family val="2"/>
    </font>
    <font>
      <b/>
      <sz val="10"/>
      <name val="Arial"/>
      <family val="2"/>
    </font>
    <font>
      <b/>
      <sz val="9"/>
      <name val="Arial"/>
      <family val="2"/>
    </font>
    <font>
      <sz val="8"/>
      <color indexed="8"/>
      <name val="Arial"/>
      <family val="2"/>
    </font>
    <font>
      <b/>
      <sz val="8"/>
      <color indexed="8"/>
      <name val="Calibri"/>
      <family val="2"/>
    </font>
    <font>
      <b/>
      <sz val="16"/>
      <color indexed="8"/>
      <name val="Arial"/>
      <family val="2"/>
    </font>
    <font>
      <sz val="9"/>
      <color indexed="8"/>
      <name val="Calibri"/>
      <family val="2"/>
    </font>
    <font>
      <sz val="10"/>
      <name val="Arial"/>
      <family val="2"/>
    </font>
    <font>
      <sz val="11"/>
      <color indexed="8"/>
      <name val="Calibri"/>
      <family val="2"/>
    </font>
    <font>
      <b/>
      <sz val="11"/>
      <color indexed="8"/>
      <name val="Calibri"/>
      <family val="2"/>
    </font>
    <font>
      <sz val="11"/>
      <color indexed="56"/>
      <name val="Calibri"/>
      <family val="2"/>
    </font>
    <font>
      <b/>
      <sz val="9"/>
      <color indexed="56"/>
      <name val="Arial"/>
      <family val="2"/>
    </font>
    <font>
      <b/>
      <sz val="8"/>
      <color indexed="56"/>
      <name val="Arial"/>
      <family val="2"/>
    </font>
    <font>
      <b/>
      <sz val="10"/>
      <color indexed="9"/>
      <name val="Arial"/>
      <family val="2"/>
    </font>
    <font>
      <b/>
      <sz val="9"/>
      <color indexed="8"/>
      <name val="Calibri"/>
      <family val="2"/>
    </font>
    <font>
      <b/>
      <sz val="10"/>
      <color indexed="8"/>
      <name val="Calibri"/>
      <family val="2"/>
    </font>
    <font>
      <sz val="10"/>
      <color indexed="9"/>
      <name val="Arial"/>
      <family val="2"/>
    </font>
    <font>
      <sz val="8"/>
      <color indexed="9"/>
      <name val="Arial"/>
      <family val="2"/>
    </font>
    <font>
      <b/>
      <sz val="18"/>
      <color indexed="42"/>
      <name val="Arial"/>
      <family val="2"/>
    </font>
    <font>
      <b/>
      <sz val="14"/>
      <color indexed="9"/>
      <name val="Arial"/>
      <family val="2"/>
    </font>
    <font>
      <sz val="12"/>
      <color indexed="42"/>
      <name val="Arial"/>
      <family val="2"/>
    </font>
    <font>
      <b/>
      <sz val="12"/>
      <color indexed="42"/>
      <name val="Arial"/>
      <family val="2"/>
    </font>
    <font>
      <b/>
      <sz val="11"/>
      <color indexed="42"/>
      <name val="Arial"/>
      <family val="2"/>
    </font>
    <font>
      <sz val="11"/>
      <name val="Arial"/>
      <family val="2"/>
    </font>
    <font>
      <b/>
      <sz val="11"/>
      <color indexed="9"/>
      <name val="Arial"/>
      <family val="2"/>
    </font>
    <font>
      <b/>
      <sz val="12"/>
      <color indexed="9"/>
      <name val="Arial"/>
      <family val="2"/>
    </font>
    <font>
      <sz val="9"/>
      <color indexed="81"/>
      <name val="Tahoma"/>
      <family val="2"/>
    </font>
    <font>
      <b/>
      <sz val="9"/>
      <color indexed="81"/>
      <name val="Tahoma"/>
      <family val="2"/>
    </font>
    <font>
      <b/>
      <sz val="14"/>
      <color indexed="8"/>
      <name val="Arial"/>
      <family val="2"/>
    </font>
    <font>
      <sz val="11"/>
      <color theme="1"/>
      <name val="Calibri"/>
      <family val="2"/>
      <scheme val="minor"/>
    </font>
    <font>
      <u/>
      <sz val="8"/>
      <color theme="10"/>
      <name val="Arial"/>
      <family val="2"/>
    </font>
    <font>
      <sz val="11"/>
      <color theme="1"/>
      <name val="Arial"/>
      <family val="2"/>
    </font>
  </fonts>
  <fills count="27">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7"/>
        <bgColor indexed="64"/>
      </patternFill>
    </fill>
    <fill>
      <patternFill patternType="solid">
        <fgColor indexed="31"/>
        <bgColor indexed="64"/>
      </patternFill>
    </fill>
    <fill>
      <patternFill patternType="solid">
        <fgColor indexed="9"/>
        <bgColor indexed="23"/>
      </patternFill>
    </fill>
    <fill>
      <patternFill patternType="solid">
        <fgColor indexed="52"/>
        <bgColor indexed="64"/>
      </patternFill>
    </fill>
    <fill>
      <patternFill patternType="solid">
        <fgColor indexed="29"/>
        <bgColor indexed="64"/>
      </patternFill>
    </fill>
    <fill>
      <patternFill patternType="solid">
        <fgColor indexed="9"/>
        <bgColor indexed="64"/>
      </patternFill>
    </fill>
    <fill>
      <patternFill patternType="solid">
        <fgColor indexed="30"/>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0"/>
        <bgColor indexed="64"/>
      </patternFill>
    </fill>
    <fill>
      <patternFill patternType="solid">
        <fgColor indexed="62"/>
        <bgColor indexed="64"/>
      </patternFill>
    </fill>
    <fill>
      <patternFill patternType="solid">
        <fgColor indexed="49"/>
        <bgColor indexed="23"/>
      </patternFill>
    </fill>
    <fill>
      <patternFill patternType="solid">
        <fgColor indexed="44"/>
        <bgColor indexed="23"/>
      </patternFill>
    </fill>
    <fill>
      <patternFill patternType="solid">
        <fgColor indexed="57"/>
        <bgColor indexed="23"/>
      </patternFill>
    </fill>
    <fill>
      <patternFill patternType="solid">
        <fgColor indexed="17"/>
        <bgColor indexed="64"/>
      </patternFill>
    </fill>
    <fill>
      <patternFill patternType="solid">
        <fgColor indexed="42"/>
        <bgColor indexed="64"/>
      </patternFill>
    </fill>
    <fill>
      <patternFill patternType="solid">
        <fgColor theme="6" tint="0.59999389629810485"/>
        <bgColor indexed="41"/>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3" tint="-0.249977111117893"/>
        <bgColor indexed="64"/>
      </patternFill>
    </fill>
    <fill>
      <patternFill patternType="solid">
        <fgColor theme="3" tint="0.59999389629810485"/>
        <bgColor indexed="64"/>
      </patternFill>
    </fill>
  </fills>
  <borders count="5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3"/>
      </left>
      <right style="medium">
        <color indexed="8"/>
      </right>
      <top style="medium">
        <color indexed="8"/>
      </top>
      <bottom/>
      <diagonal/>
    </border>
    <border>
      <left/>
      <right style="thin">
        <color indexed="63"/>
      </right>
      <top style="thin">
        <color indexed="63"/>
      </top>
      <bottom/>
      <diagonal/>
    </border>
    <border>
      <left/>
      <right style="thin">
        <color indexed="8"/>
      </right>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8"/>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8"/>
      </right>
      <top style="medium">
        <color indexed="64"/>
      </top>
      <bottom style="thin">
        <color indexed="8"/>
      </bottom>
      <diagonal/>
    </border>
    <border>
      <left style="thin">
        <color indexed="64"/>
      </left>
      <right/>
      <top style="medium">
        <color indexed="64"/>
      </top>
      <bottom style="thin">
        <color indexed="64"/>
      </bottom>
      <diagonal/>
    </border>
    <border>
      <left/>
      <right style="thin">
        <color indexed="8"/>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bottom style="thin">
        <color indexed="63"/>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bottom style="thin">
        <color indexed="8"/>
      </bottom>
      <diagonal/>
    </border>
    <border>
      <left style="thin">
        <color indexed="8"/>
      </left>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s>
  <cellStyleXfs count="10">
    <xf numFmtId="0" fontId="0" fillId="0" borderId="0"/>
    <xf numFmtId="0" fontId="18" fillId="21" borderId="1">
      <alignment horizontal="center" vertical="center"/>
    </xf>
    <xf numFmtId="0" fontId="45" fillId="0" borderId="0" applyNumberFormat="0" applyFill="0" applyBorder="0" applyAlignment="0" applyProtection="0"/>
    <xf numFmtId="164" fontId="22" fillId="0" borderId="0"/>
    <xf numFmtId="0" fontId="44" fillId="0" borderId="0"/>
    <xf numFmtId="0" fontId="44" fillId="0" borderId="0"/>
    <xf numFmtId="9" fontId="23" fillId="0" borderId="0" applyFont="0" applyFill="0" applyBorder="0" applyAlignment="0" applyProtection="0"/>
    <xf numFmtId="0" fontId="1" fillId="0" borderId="0"/>
    <xf numFmtId="0" fontId="1" fillId="0" borderId="0"/>
    <xf numFmtId="9" fontId="2" fillId="0" borderId="0" applyFont="0" applyFill="0" applyBorder="0" applyAlignment="0" applyProtection="0"/>
  </cellStyleXfs>
  <cellXfs count="300">
    <xf numFmtId="0" fontId="0" fillId="0" borderId="0" xfId="0"/>
    <xf numFmtId="0" fontId="4" fillId="2" borderId="2" xfId="0" applyFont="1" applyFill="1" applyBorder="1" applyAlignment="1">
      <alignment horizontal="center" vertical="center"/>
    </xf>
    <xf numFmtId="0" fontId="3" fillId="0" borderId="0" xfId="0" applyFont="1" applyBorder="1" applyAlignment="1">
      <alignment horizontal="center" wrapText="1"/>
    </xf>
    <xf numFmtId="0" fontId="7" fillId="0" borderId="0" xfId="0" applyFont="1"/>
    <xf numFmtId="0" fontId="9" fillId="3" borderId="3" xfId="0" applyFont="1" applyFill="1" applyBorder="1" applyAlignment="1">
      <alignment horizontal="center" vertical="center" wrapText="1"/>
    </xf>
    <xf numFmtId="0" fontId="8" fillId="0" borderId="0" xfId="0" applyFont="1" applyBorder="1"/>
    <xf numFmtId="0" fontId="10" fillId="6" borderId="6" xfId="0" applyFont="1" applyFill="1" applyBorder="1" applyAlignment="1">
      <alignment vertical="center"/>
    </xf>
    <xf numFmtId="0" fontId="10" fillId="6" borderId="2" xfId="0" applyFont="1" applyFill="1" applyBorder="1" applyAlignment="1">
      <alignment horizontal="left" vertical="center" indent="2"/>
    </xf>
    <xf numFmtId="0" fontId="10" fillId="0" borderId="2" xfId="0" applyFont="1" applyBorder="1" applyAlignment="1">
      <alignment vertical="center" wrapText="1"/>
    </xf>
    <xf numFmtId="0" fontId="10" fillId="0" borderId="2" xfId="0" applyFont="1" applyBorder="1" applyAlignment="1">
      <alignment vertical="top" wrapText="1"/>
    </xf>
    <xf numFmtId="0" fontId="10" fillId="6" borderId="2" xfId="0" applyFont="1" applyFill="1" applyBorder="1" applyAlignment="1">
      <alignment horizontal="left" vertical="center" wrapText="1"/>
    </xf>
    <xf numFmtId="0" fontId="25" fillId="7" borderId="4" xfId="0" applyFont="1" applyFill="1" applyBorder="1" applyAlignment="1">
      <alignment horizontal="left" vertical="center" wrapText="1"/>
    </xf>
    <xf numFmtId="0" fontId="26" fillId="7" borderId="0" xfId="0" applyFont="1" applyFill="1" applyAlignment="1">
      <alignment horizontal="center"/>
    </xf>
    <xf numFmtId="0" fontId="27" fillId="8" borderId="0" xfId="0" applyFont="1" applyFill="1" applyAlignment="1">
      <alignment horizontal="center" vertical="center"/>
    </xf>
    <xf numFmtId="0" fontId="15" fillId="8" borderId="2" xfId="0" applyFont="1" applyFill="1" applyBorder="1" applyAlignment="1">
      <alignment horizontal="left" vertical="top" wrapText="1"/>
    </xf>
    <xf numFmtId="0" fontId="7" fillId="9" borderId="0" xfId="0" applyFont="1" applyFill="1"/>
    <xf numFmtId="0" fontId="4" fillId="6" borderId="7"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0" fillId="0" borderId="0" xfId="0" applyFont="1"/>
    <xf numFmtId="0" fontId="10" fillId="9" borderId="0" xfId="0" applyFont="1" applyFill="1"/>
    <xf numFmtId="0" fontId="24" fillId="0" borderId="0" xfId="0" applyFont="1"/>
    <xf numFmtId="0" fontId="10" fillId="5" borderId="2" xfId="0" applyFont="1" applyFill="1" applyBorder="1"/>
    <xf numFmtId="0" fontId="28" fillId="10" borderId="0" xfId="0" applyFont="1" applyFill="1" applyAlignment="1" applyProtection="1">
      <alignment horizontal="center" vertical="center"/>
      <protection hidden="1"/>
    </xf>
    <xf numFmtId="1" fontId="12" fillId="5" borderId="8" xfId="0" applyNumberFormat="1" applyFont="1" applyFill="1" applyBorder="1" applyAlignment="1" applyProtection="1">
      <alignment horizontal="center" vertical="center" wrapText="1"/>
      <protection locked="0"/>
    </xf>
    <xf numFmtId="0" fontId="0" fillId="11" borderId="2" xfId="0" applyFont="1" applyFill="1" applyBorder="1" applyAlignment="1" applyProtection="1">
      <alignment vertical="center" wrapText="1"/>
      <protection locked="0"/>
    </xf>
    <xf numFmtId="0" fontId="10" fillId="3" borderId="2" xfId="0" applyFont="1" applyFill="1" applyBorder="1" applyAlignment="1" applyProtection="1">
      <alignment horizontal="center" vertical="center"/>
      <protection locked="0"/>
    </xf>
    <xf numFmtId="0" fontId="10" fillId="0" borderId="0" xfId="0" applyFont="1" applyAlignment="1">
      <alignment horizontal="left" vertical="center"/>
    </xf>
    <xf numFmtId="0" fontId="0" fillId="0" borderId="0" xfId="0" applyAlignment="1">
      <alignment horizontal="center"/>
    </xf>
    <xf numFmtId="0" fontId="10" fillId="0" borderId="0" xfId="0" applyFont="1" applyAlignment="1">
      <alignment wrapText="1"/>
    </xf>
    <xf numFmtId="0" fontId="10" fillId="0" borderId="2" xfId="0" applyFont="1" applyBorder="1" applyAlignment="1" applyProtection="1">
      <alignment horizontal="center" vertical="center"/>
      <protection locked="0"/>
    </xf>
    <xf numFmtId="0" fontId="0" fillId="0" borderId="0" xfId="0" applyAlignment="1">
      <alignment wrapText="1"/>
    </xf>
    <xf numFmtId="0" fontId="12" fillId="11" borderId="2" xfId="0" applyFont="1" applyFill="1" applyBorder="1" applyAlignment="1" applyProtection="1">
      <alignment horizontal="center" vertical="center"/>
      <protection locked="0"/>
    </xf>
    <xf numFmtId="0" fontId="29" fillId="12" borderId="9" xfId="0" applyFont="1" applyFill="1" applyBorder="1" applyAlignment="1">
      <alignment horizontal="center" vertical="center" wrapText="1"/>
    </xf>
    <xf numFmtId="0" fontId="31" fillId="13" borderId="10" xfId="0" applyFont="1" applyFill="1" applyBorder="1" applyAlignment="1" applyProtection="1">
      <alignment horizontal="center" vertical="center"/>
    </xf>
    <xf numFmtId="0" fontId="32" fillId="14" borderId="0" xfId="0" applyFont="1" applyFill="1" applyAlignment="1">
      <alignment horizontal="center" vertical="center"/>
    </xf>
    <xf numFmtId="49" fontId="14" fillId="11" borderId="11" xfId="0" applyNumberFormat="1" applyFont="1" applyFill="1" applyBorder="1" applyAlignment="1" applyProtection="1">
      <alignment horizontal="left" vertical="top" wrapText="1"/>
      <protection locked="0"/>
    </xf>
    <xf numFmtId="49" fontId="10" fillId="11" borderId="12" xfId="0" applyNumberFormat="1" applyFont="1" applyFill="1" applyBorder="1" applyAlignment="1" applyProtection="1">
      <alignment horizontal="left" vertical="top" wrapText="1"/>
      <protection locked="0"/>
    </xf>
    <xf numFmtId="49" fontId="14" fillId="11" borderId="12" xfId="0" applyNumberFormat="1" applyFont="1" applyFill="1" applyBorder="1" applyAlignment="1" applyProtection="1">
      <alignment horizontal="left" vertical="top" wrapText="1"/>
      <protection locked="0"/>
    </xf>
    <xf numFmtId="49" fontId="14" fillId="11" borderId="13" xfId="0" applyNumberFormat="1" applyFont="1" applyFill="1" applyBorder="1" applyAlignment="1" applyProtection="1">
      <alignment horizontal="left" vertical="top" wrapText="1"/>
      <protection locked="0"/>
    </xf>
    <xf numFmtId="49" fontId="14" fillId="11" borderId="12" xfId="6" applyNumberFormat="1" applyFont="1" applyFill="1" applyBorder="1" applyAlignment="1" applyProtection="1">
      <alignment horizontal="left" vertical="top" wrapText="1"/>
      <protection locked="0"/>
    </xf>
    <xf numFmtId="49" fontId="14" fillId="11" borderId="13" xfId="6" applyNumberFormat="1" applyFont="1" applyFill="1" applyBorder="1" applyAlignment="1" applyProtection="1">
      <alignment horizontal="left" vertical="top" wrapText="1"/>
      <protection locked="0"/>
    </xf>
    <xf numFmtId="0" fontId="30" fillId="12"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31" fillId="13" borderId="18" xfId="0" applyFont="1" applyFill="1" applyBorder="1" applyAlignment="1" applyProtection="1">
      <alignment horizontal="center" vertical="center"/>
    </xf>
    <xf numFmtId="0" fontId="0" fillId="11" borderId="10" xfId="0" applyFont="1" applyFill="1" applyBorder="1" applyAlignment="1" applyProtection="1">
      <alignment vertical="center" wrapText="1"/>
      <protection locked="0"/>
    </xf>
    <xf numFmtId="0" fontId="10" fillId="3" borderId="10" xfId="0" applyFont="1" applyFill="1" applyBorder="1" applyAlignment="1" applyProtection="1">
      <alignment horizontal="center" vertical="center"/>
      <protection locked="0"/>
    </xf>
    <xf numFmtId="0" fontId="12" fillId="11" borderId="10" xfId="0" applyFont="1" applyFill="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9" fontId="4" fillId="3" borderId="3" xfId="0" applyNumberFormat="1" applyFont="1" applyFill="1" applyBorder="1" applyAlignment="1">
      <alignment horizontal="center" vertical="top" wrapText="1"/>
    </xf>
    <xf numFmtId="9" fontId="0" fillId="0" borderId="0" xfId="0" applyNumberFormat="1"/>
    <xf numFmtId="9" fontId="4" fillId="2" borderId="2" xfId="0" applyNumberFormat="1" applyFont="1" applyFill="1" applyBorder="1" applyAlignment="1">
      <alignment horizontal="center" vertical="center"/>
    </xf>
    <xf numFmtId="9" fontId="3" fillId="0" borderId="0" xfId="0" applyNumberFormat="1" applyFont="1" applyBorder="1" applyAlignment="1">
      <alignment horizontal="center" wrapText="1"/>
    </xf>
    <xf numFmtId="9" fontId="7" fillId="0" borderId="0" xfId="0" applyNumberFormat="1" applyFont="1"/>
    <xf numFmtId="9" fontId="4" fillId="12" borderId="0" xfId="0" applyNumberFormat="1" applyFont="1" applyFill="1" applyAlignment="1">
      <alignment horizontal="center" vertical="center" wrapText="1"/>
    </xf>
    <xf numFmtId="0" fontId="9" fillId="12" borderId="19" xfId="0" applyFont="1" applyFill="1" applyBorder="1" applyAlignment="1">
      <alignment horizontal="center" vertical="center"/>
    </xf>
    <xf numFmtId="0" fontId="9" fillId="12" borderId="0" xfId="0" applyFont="1" applyFill="1" applyAlignment="1">
      <alignment horizontal="center" vertical="center"/>
    </xf>
    <xf numFmtId="0" fontId="10" fillId="9" borderId="0" xfId="0" applyFont="1" applyFill="1" applyBorder="1" applyAlignment="1">
      <alignment vertical="center" wrapText="1"/>
    </xf>
    <xf numFmtId="0" fontId="10" fillId="9" borderId="0" xfId="0" applyFont="1" applyFill="1" applyBorder="1" applyAlignment="1">
      <alignment horizontal="left" vertical="top" wrapText="1"/>
    </xf>
    <xf numFmtId="0" fontId="0" fillId="9" borderId="0" xfId="0" applyFill="1" applyAlignment="1">
      <alignment wrapText="1"/>
    </xf>
    <xf numFmtId="0" fontId="0" fillId="9" borderId="0" xfId="0" applyFill="1"/>
    <xf numFmtId="0" fontId="30" fillId="12" borderId="9" xfId="0" applyFont="1" applyFill="1" applyBorder="1" applyAlignment="1">
      <alignment horizontal="center" vertical="center" wrapText="1"/>
    </xf>
    <xf numFmtId="9" fontId="10" fillId="11" borderId="2" xfId="0" applyNumberFormat="1" applyFont="1" applyFill="1" applyBorder="1" applyAlignment="1" applyProtection="1">
      <alignment horizontal="left" vertical="top" wrapText="1"/>
      <protection locked="0"/>
    </xf>
    <xf numFmtId="49" fontId="10" fillId="11" borderId="2" xfId="0" applyNumberFormat="1" applyFont="1" applyFill="1" applyBorder="1" applyAlignment="1" applyProtection="1">
      <alignment horizontal="left" vertical="top" wrapText="1"/>
      <protection locked="0"/>
    </xf>
    <xf numFmtId="49" fontId="10" fillId="11" borderId="2" xfId="0" applyNumberFormat="1" applyFont="1" applyFill="1" applyBorder="1" applyAlignment="1" applyProtection="1">
      <alignment horizontal="left" vertical="top"/>
      <protection locked="0"/>
    </xf>
    <xf numFmtId="1" fontId="8" fillId="3" borderId="20" xfId="0" applyNumberFormat="1" applyFont="1" applyFill="1" applyBorder="1" applyAlignment="1" applyProtection="1">
      <alignment horizontal="center" vertical="center" wrapText="1"/>
      <protection locked="0"/>
    </xf>
    <xf numFmtId="1" fontId="8" fillId="3" borderId="2" xfId="0" applyNumberFormat="1" applyFont="1" applyFill="1" applyBorder="1" applyAlignment="1" applyProtection="1">
      <alignment horizontal="center" vertical="center"/>
      <protection locked="0"/>
    </xf>
    <xf numFmtId="1" fontId="8" fillId="3" borderId="2" xfId="0" applyNumberFormat="1" applyFont="1" applyFill="1" applyBorder="1" applyAlignment="1" applyProtection="1">
      <alignment horizontal="center" vertical="center" wrapText="1"/>
      <protection locked="0"/>
    </xf>
    <xf numFmtId="49" fontId="10" fillId="11" borderId="21" xfId="0" applyNumberFormat="1" applyFont="1" applyFill="1" applyBorder="1" applyAlignment="1" applyProtection="1">
      <alignment vertical="top" wrapText="1"/>
      <protection locked="0"/>
    </xf>
    <xf numFmtId="49" fontId="10" fillId="11" borderId="19" xfId="0" applyNumberFormat="1" applyFont="1" applyFill="1" applyBorder="1" applyAlignment="1" applyProtection="1">
      <alignment vertical="top" wrapText="1"/>
      <protection locked="0"/>
    </xf>
    <xf numFmtId="0" fontId="10" fillId="0" borderId="2" xfId="0" applyFont="1" applyBorder="1" applyAlignment="1">
      <alignment horizontal="left" vertical="top" wrapText="1"/>
    </xf>
    <xf numFmtId="0" fontId="10" fillId="0" borderId="2" xfId="0" applyFont="1" applyBorder="1" applyAlignment="1">
      <alignment vertical="top"/>
    </xf>
    <xf numFmtId="1" fontId="12" fillId="11" borderId="2" xfId="0" applyNumberFormat="1" applyFont="1" applyFill="1" applyBorder="1" applyAlignment="1" applyProtection="1">
      <alignment horizontal="center" vertical="center"/>
      <protection locked="0"/>
    </xf>
    <xf numFmtId="9" fontId="10" fillId="11" borderId="2" xfId="6" applyNumberFormat="1" applyFont="1" applyFill="1" applyBorder="1" applyProtection="1">
      <protection locked="0"/>
    </xf>
    <xf numFmtId="9" fontId="32" fillId="9" borderId="0" xfId="0" applyNumberFormat="1" applyFont="1" applyFill="1" applyProtection="1">
      <protection hidden="1"/>
    </xf>
    <xf numFmtId="9" fontId="14" fillId="11" borderId="4" xfId="0" applyNumberFormat="1" applyFont="1" applyFill="1" applyBorder="1" applyAlignment="1" applyProtection="1">
      <alignment horizontal="center" vertical="center"/>
      <protection locked="0"/>
    </xf>
    <xf numFmtId="9" fontId="14" fillId="11" borderId="2" xfId="0" applyNumberFormat="1" applyFont="1" applyFill="1" applyBorder="1" applyAlignment="1" applyProtection="1">
      <alignment horizontal="center" vertical="center"/>
      <protection locked="0"/>
    </xf>
    <xf numFmtId="9" fontId="14" fillId="11" borderId="5" xfId="0" applyNumberFormat="1" applyFont="1" applyFill="1" applyBorder="1" applyAlignment="1" applyProtection="1">
      <alignment horizontal="center" vertical="center"/>
      <protection locked="0"/>
    </xf>
    <xf numFmtId="9" fontId="14" fillId="11" borderId="5" xfId="6" applyNumberFormat="1" applyFont="1" applyFill="1" applyBorder="1" applyAlignment="1" applyProtection="1">
      <alignment horizontal="center" vertical="center"/>
      <protection locked="0"/>
    </xf>
    <xf numFmtId="9" fontId="14" fillId="11" borderId="4" xfId="6" applyNumberFormat="1" applyFont="1" applyFill="1" applyBorder="1" applyAlignment="1" applyProtection="1">
      <alignment horizontal="center" vertical="center"/>
      <protection locked="0"/>
    </xf>
    <xf numFmtId="9" fontId="14" fillId="11" borderId="2" xfId="6" applyNumberFormat="1" applyFont="1" applyFill="1" applyBorder="1" applyAlignment="1" applyProtection="1">
      <alignment horizontal="center" vertical="center"/>
      <protection locked="0"/>
    </xf>
    <xf numFmtId="9" fontId="14" fillId="11" borderId="22" xfId="6" applyNumberFormat="1" applyFont="1" applyFill="1" applyBorder="1" applyAlignment="1" applyProtection="1">
      <alignment horizontal="center" vertical="center"/>
      <protection locked="0"/>
    </xf>
    <xf numFmtId="9" fontId="14" fillId="11" borderId="23" xfId="6" applyNumberFormat="1" applyFont="1" applyFill="1" applyBorder="1" applyAlignment="1" applyProtection="1">
      <alignment horizontal="center" vertical="center"/>
      <protection locked="0"/>
    </xf>
    <xf numFmtId="9" fontId="14" fillId="11" borderId="13" xfId="6" applyNumberFormat="1" applyFont="1" applyFill="1" applyBorder="1" applyAlignment="1" applyProtection="1">
      <alignment horizontal="center" vertical="center"/>
      <protection locked="0"/>
    </xf>
    <xf numFmtId="1" fontId="12" fillId="11" borderId="21" xfId="0" applyNumberFormat="1" applyFont="1" applyFill="1" applyBorder="1" applyAlignment="1" applyProtection="1">
      <alignment horizontal="center" vertical="center"/>
      <protection locked="0"/>
    </xf>
    <xf numFmtId="0" fontId="0" fillId="0" borderId="0" xfId="0" applyBorder="1"/>
    <xf numFmtId="0" fontId="8" fillId="22" borderId="24" xfId="0" applyFont="1" applyFill="1" applyBorder="1" applyAlignment="1">
      <alignment horizontal="center" vertical="center" wrapText="1"/>
    </xf>
    <xf numFmtId="0" fontId="8" fillId="22" borderId="25" xfId="0" applyFont="1" applyFill="1" applyBorder="1" applyAlignment="1">
      <alignment horizontal="center" vertical="center" wrapText="1"/>
    </xf>
    <xf numFmtId="0" fontId="46" fillId="0" borderId="0" xfId="0" applyFont="1"/>
    <xf numFmtId="164" fontId="22" fillId="0" borderId="2" xfId="3" applyFont="1" applyBorder="1" applyAlignment="1">
      <alignment horizontal="center" vertical="center"/>
    </xf>
    <xf numFmtId="0" fontId="38" fillId="3" borderId="21" xfId="0" applyFont="1" applyFill="1" applyBorder="1" applyAlignment="1">
      <alignment vertical="center" wrapText="1"/>
    </xf>
    <xf numFmtId="0" fontId="38" fillId="3" borderId="26" xfId="0" applyFont="1" applyFill="1" applyBorder="1" applyAlignment="1">
      <alignment vertical="center" wrapText="1"/>
    </xf>
    <xf numFmtId="0" fontId="38" fillId="3" borderId="21" xfId="0" applyFont="1" applyFill="1" applyBorder="1" applyAlignment="1">
      <alignment vertical="center"/>
    </xf>
    <xf numFmtId="0" fontId="20" fillId="0" borderId="0" xfId="0" applyFont="1"/>
    <xf numFmtId="0" fontId="19" fillId="12" borderId="9" xfId="0" applyFont="1" applyFill="1" applyBorder="1" applyAlignment="1">
      <alignment horizontal="center" vertical="center" wrapText="1"/>
    </xf>
    <xf numFmtId="0" fontId="0" fillId="0" borderId="0" xfId="0" applyAlignment="1">
      <alignment horizontal="center" wrapText="1"/>
    </xf>
    <xf numFmtId="14" fontId="10" fillId="0" borderId="0" xfId="0" applyNumberFormat="1" applyFont="1" applyAlignment="1">
      <alignment vertical="center"/>
    </xf>
    <xf numFmtId="49" fontId="0" fillId="23" borderId="2" xfId="0" applyNumberFormat="1" applyFill="1" applyBorder="1" applyAlignment="1" applyProtection="1">
      <alignment horizontal="left" vertical="center" wrapText="1"/>
      <protection locked="0"/>
    </xf>
    <xf numFmtId="49" fontId="0" fillId="23" borderId="2" xfId="0" applyNumberFormat="1" applyFill="1" applyBorder="1" applyAlignment="1" applyProtection="1">
      <alignment horizontal="center" vertical="center" wrapText="1"/>
      <protection locked="0"/>
    </xf>
    <xf numFmtId="0" fontId="0" fillId="0" borderId="0" xfId="0" applyAlignment="1">
      <alignment horizontal="left" vertical="center" wrapText="1"/>
    </xf>
    <xf numFmtId="0" fontId="0" fillId="23" borderId="0" xfId="0" applyFill="1" applyAlignment="1">
      <alignment horizontal="left" vertical="center" wrapText="1"/>
    </xf>
    <xf numFmtId="49" fontId="0" fillId="23" borderId="2" xfId="0" applyNumberFormat="1" applyFill="1" applyBorder="1" applyAlignment="1" applyProtection="1">
      <alignment horizontal="left" vertical="center" wrapText="1"/>
      <protection hidden="1"/>
    </xf>
    <xf numFmtId="0" fontId="12" fillId="24" borderId="2" xfId="0" applyFont="1" applyFill="1" applyBorder="1" applyAlignment="1">
      <alignment horizontal="center" vertical="center" wrapText="1"/>
    </xf>
    <xf numFmtId="49" fontId="0" fillId="23" borderId="2" xfId="0" applyNumberFormat="1" applyFill="1" applyBorder="1" applyAlignment="1" applyProtection="1">
      <alignment horizontal="center" vertical="center" wrapText="1"/>
      <protection hidden="1"/>
    </xf>
    <xf numFmtId="49" fontId="0" fillId="23" borderId="10" xfId="0" applyNumberFormat="1" applyFill="1" applyBorder="1" applyAlignment="1" applyProtection="1">
      <alignment horizontal="left" vertical="center" wrapText="1"/>
      <protection hidden="1"/>
    </xf>
    <xf numFmtId="2" fontId="0" fillId="23" borderId="2" xfId="0" applyNumberFormat="1" applyFill="1" applyBorder="1" applyAlignment="1" applyProtection="1">
      <alignment horizontal="center" vertical="center" wrapText="1"/>
      <protection locked="0"/>
    </xf>
    <xf numFmtId="1" fontId="0" fillId="23" borderId="2" xfId="0" applyNumberFormat="1" applyFill="1" applyBorder="1" applyAlignment="1" applyProtection="1">
      <alignment horizontal="center" vertical="center" wrapText="1"/>
      <protection locked="0"/>
    </xf>
    <xf numFmtId="1" fontId="18" fillId="23" borderId="2" xfId="6" applyNumberFormat="1" applyFont="1" applyFill="1" applyBorder="1" applyAlignment="1" applyProtection="1">
      <alignment horizontal="center" vertical="center" wrapText="1"/>
      <protection locked="0"/>
    </xf>
    <xf numFmtId="0" fontId="46" fillId="0" borderId="10" xfId="0" applyFont="1" applyBorder="1" applyAlignment="1">
      <alignment horizontal="left" vertical="center" wrapText="1"/>
    </xf>
    <xf numFmtId="0" fontId="46" fillId="0" borderId="2" xfId="0" applyFont="1" applyBorder="1" applyAlignment="1">
      <alignment horizontal="left" vertical="center" wrapText="1"/>
    </xf>
    <xf numFmtId="0" fontId="10" fillId="0" borderId="0" xfId="0" applyFont="1" applyAlignment="1">
      <alignment horizontal="left" vertical="center" wrapText="1"/>
    </xf>
    <xf numFmtId="0" fontId="33" fillId="15" borderId="0"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46" fillId="0" borderId="27" xfId="0" applyFont="1" applyBorder="1" applyAlignment="1">
      <alignment horizontal="left" vertical="center" wrapText="1"/>
    </xf>
    <xf numFmtId="0" fontId="46" fillId="0" borderId="20" xfId="0" applyFont="1" applyBorder="1" applyAlignment="1">
      <alignment horizontal="left" vertical="center" wrapText="1"/>
    </xf>
    <xf numFmtId="0" fontId="46" fillId="0" borderId="10"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11" fillId="0" borderId="10" xfId="0" applyFont="1" applyBorder="1" applyAlignment="1">
      <alignment horizontal="left" vertical="center" wrapText="1"/>
    </xf>
    <xf numFmtId="0" fontId="9" fillId="3" borderId="2" xfId="0" applyFont="1" applyFill="1" applyBorder="1" applyAlignment="1">
      <alignment horizontal="center" vertical="center" wrapText="1"/>
    </xf>
    <xf numFmtId="1" fontId="10" fillId="3" borderId="10" xfId="0" applyNumberFormat="1" applyFont="1" applyFill="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1" fontId="12" fillId="5" borderId="28" xfId="0" applyNumberFormat="1" applyFont="1" applyFill="1" applyBorder="1" applyAlignment="1" applyProtection="1">
      <alignment horizontal="center" vertical="center" wrapText="1"/>
      <protection locked="0"/>
    </xf>
    <xf numFmtId="49" fontId="10" fillId="11" borderId="29" xfId="0" applyNumberFormat="1" applyFont="1" applyFill="1" applyBorder="1" applyAlignment="1" applyProtection="1">
      <alignment vertical="top" wrapText="1"/>
      <protection locked="0"/>
    </xf>
    <xf numFmtId="0" fontId="0" fillId="11" borderId="4" xfId="0" applyFont="1" applyFill="1" applyBorder="1" applyAlignment="1" applyProtection="1">
      <alignment vertical="center" wrapText="1"/>
      <protection locked="0"/>
    </xf>
    <xf numFmtId="1" fontId="10" fillId="3" borderId="4" xfId="0" applyNumberFormat="1" applyFont="1" applyFill="1" applyBorder="1" applyAlignment="1" applyProtection="1">
      <alignment horizontal="center" vertical="center"/>
      <protection locked="0"/>
    </xf>
    <xf numFmtId="0" fontId="31" fillId="13" borderId="4" xfId="0" applyFont="1" applyFill="1" applyBorder="1" applyAlignment="1" applyProtection="1">
      <alignment horizontal="center" vertical="center"/>
    </xf>
    <xf numFmtId="0" fontId="12" fillId="11" borderId="4" xfId="0" applyFont="1" applyFill="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1" fontId="12" fillId="5" borderId="30" xfId="0" applyNumberFormat="1"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protection locked="0"/>
    </xf>
    <xf numFmtId="0" fontId="31" fillId="13" borderId="31" xfId="0" applyFont="1" applyFill="1" applyBorder="1" applyAlignment="1" applyProtection="1">
      <alignment horizontal="center" vertical="center"/>
    </xf>
    <xf numFmtId="0" fontId="12" fillId="11" borderId="5" xfId="0" applyFont="1" applyFill="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0" fillId="0" borderId="0" xfId="0" applyAlignment="1">
      <alignment horizontal="center" vertical="center" wrapText="1"/>
    </xf>
    <xf numFmtId="49" fontId="0" fillId="23" borderId="2" xfId="0" applyNumberFormat="1" applyFill="1" applyBorder="1" applyAlignment="1" applyProtection="1">
      <alignment vertical="center" wrapText="1"/>
      <protection locked="0"/>
    </xf>
    <xf numFmtId="49" fontId="0" fillId="23" borderId="32" xfId="0" applyNumberFormat="1" applyFill="1" applyBorder="1" applyAlignment="1" applyProtection="1">
      <alignment vertical="center" wrapText="1"/>
      <protection locked="0"/>
    </xf>
    <xf numFmtId="0" fontId="29" fillId="12" borderId="9" xfId="0" applyFont="1" applyFill="1" applyBorder="1" applyAlignment="1">
      <alignment horizontal="left" vertical="center" wrapText="1"/>
    </xf>
    <xf numFmtId="49" fontId="0" fillId="23" borderId="10" xfId="0" applyNumberFormat="1" applyFill="1" applyBorder="1" applyAlignment="1" applyProtection="1">
      <alignment horizontal="center" vertical="center" wrapText="1"/>
      <protection locked="0"/>
    </xf>
    <xf numFmtId="49" fontId="45" fillId="23" borderId="10" xfId="2" applyNumberFormat="1" applyFill="1" applyBorder="1" applyAlignment="1" applyProtection="1">
      <alignment horizontal="center" vertical="center" wrapText="1"/>
      <protection locked="0"/>
    </xf>
    <xf numFmtId="0" fontId="30" fillId="12" borderId="9" xfId="0" applyFont="1" applyFill="1" applyBorder="1" applyAlignment="1">
      <alignment horizontal="left" vertical="center" wrapText="1"/>
    </xf>
    <xf numFmtId="49" fontId="0" fillId="23" borderId="32" xfId="0" applyNumberFormat="1" applyFill="1" applyBorder="1" applyAlignment="1" applyProtection="1">
      <alignment horizontal="left" vertical="center" wrapText="1"/>
      <protection locked="0"/>
    </xf>
    <xf numFmtId="49" fontId="0" fillId="23" borderId="19" xfId="0" applyNumberForma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166" fontId="0" fillId="0" borderId="0" xfId="0" applyNumberFormat="1" applyAlignment="1">
      <alignment horizontal="center" vertical="center" wrapText="1"/>
    </xf>
    <xf numFmtId="166" fontId="30" fillId="12" borderId="14" xfId="0" applyNumberFormat="1" applyFont="1" applyFill="1" applyBorder="1" applyAlignment="1">
      <alignment horizontal="center" vertical="center" wrapText="1"/>
    </xf>
    <xf numFmtId="166" fontId="0" fillId="23" borderId="10" xfId="0" applyNumberFormat="1" applyFill="1" applyBorder="1" applyAlignment="1" applyProtection="1">
      <alignment horizontal="center" vertical="center" wrapText="1"/>
      <protection locked="0"/>
    </xf>
    <xf numFmtId="0" fontId="0" fillId="23" borderId="2" xfId="0" applyFill="1" applyBorder="1" applyAlignment="1">
      <alignment horizontal="left"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0" fillId="11" borderId="5" xfId="0" applyFont="1" applyFill="1" applyBorder="1" applyAlignment="1" applyProtection="1">
      <alignment vertical="center" wrapText="1"/>
      <protection locked="0"/>
    </xf>
    <xf numFmtId="14" fontId="0" fillId="23" borderId="10" xfId="0" applyNumberFormat="1" applyFill="1" applyBorder="1" applyAlignment="1" applyProtection="1">
      <alignment horizontal="center" vertical="center" wrapText="1"/>
      <protection locked="0"/>
    </xf>
    <xf numFmtId="0" fontId="0" fillId="0" borderId="0" xfId="0" applyAlignment="1">
      <alignment horizontal="center" vertical="center" wrapText="1"/>
    </xf>
    <xf numFmtId="0" fontId="12" fillId="3" borderId="2" xfId="0" applyFont="1" applyFill="1" applyBorder="1" applyAlignment="1">
      <alignment horizontal="center" vertical="center" wrapText="1"/>
    </xf>
    <xf numFmtId="0" fontId="33" fillId="15" borderId="0" xfId="0" applyFont="1" applyFill="1" applyBorder="1" applyAlignment="1">
      <alignment horizontal="center" vertical="center" wrapText="1"/>
    </xf>
    <xf numFmtId="49" fontId="7" fillId="23" borderId="2" xfId="0" applyNumberFormat="1" applyFont="1" applyFill="1" applyBorder="1" applyAlignment="1" applyProtection="1">
      <alignment horizontal="left" vertical="center" wrapText="1"/>
      <protection locked="0"/>
    </xf>
    <xf numFmtId="49" fontId="0" fillId="3" borderId="9" xfId="0" applyNumberFormat="1" applyFill="1" applyBorder="1" applyAlignment="1" applyProtection="1">
      <alignment horizontal="center" vertical="center" wrapText="1"/>
      <protection hidden="1"/>
    </xf>
    <xf numFmtId="0" fontId="2" fillId="4" borderId="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0" borderId="0" xfId="0" applyFont="1" applyBorder="1" applyAlignment="1"/>
    <xf numFmtId="0" fontId="2" fillId="5" borderId="2" xfId="0" applyFont="1" applyFill="1" applyBorder="1" applyAlignment="1">
      <alignment horizontal="left" vertical="center" wrapText="1"/>
    </xf>
    <xf numFmtId="0" fontId="2" fillId="5" borderId="5" xfId="0" applyFont="1" applyFill="1" applyBorder="1" applyAlignment="1">
      <alignment horizontal="left" vertical="center" wrapText="1"/>
    </xf>
    <xf numFmtId="49" fontId="7" fillId="23" borderId="2" xfId="0" applyNumberFormat="1" applyFont="1" applyFill="1" applyBorder="1" applyAlignment="1" applyProtection="1">
      <alignment horizontal="left" vertical="center" wrapText="1"/>
      <protection locked="0"/>
    </xf>
    <xf numFmtId="164" fontId="22" fillId="0" borderId="35" xfId="3" applyFont="1" applyBorder="1" applyAlignment="1">
      <alignment horizontal="center"/>
    </xf>
    <xf numFmtId="164" fontId="22" fillId="0" borderId="36" xfId="3" applyFont="1" applyBorder="1" applyAlignment="1">
      <alignment horizontal="center"/>
    </xf>
    <xf numFmtId="164" fontId="22" fillId="0" borderId="37" xfId="3" applyFont="1" applyBorder="1" applyAlignment="1">
      <alignment horizontal="center"/>
    </xf>
    <xf numFmtId="164" fontId="22" fillId="0" borderId="38" xfId="3" applyFont="1" applyBorder="1" applyAlignment="1">
      <alignment horizontal="center"/>
    </xf>
    <xf numFmtId="164" fontId="22" fillId="0" borderId="19" xfId="3" applyFont="1" applyBorder="1" applyAlignment="1">
      <alignment horizontal="center"/>
    </xf>
    <xf numFmtId="164" fontId="22" fillId="0" borderId="27" xfId="3" applyFont="1" applyBorder="1" applyAlignment="1">
      <alignment horizontal="center"/>
    </xf>
    <xf numFmtId="164" fontId="22" fillId="0" borderId="2" xfId="3" applyFont="1" applyBorder="1" applyAlignment="1">
      <alignment horizontal="center" vertical="center" wrapText="1"/>
    </xf>
    <xf numFmtId="0" fontId="0" fillId="0" borderId="2" xfId="0" applyBorder="1" applyAlignment="1"/>
    <xf numFmtId="164" fontId="22" fillId="0" borderId="21" xfId="3" applyFont="1" applyBorder="1" applyAlignment="1">
      <alignment horizontal="center" vertical="center"/>
    </xf>
    <xf numFmtId="164" fontId="22" fillId="0" borderId="20" xfId="3" applyFont="1" applyBorder="1" applyAlignment="1">
      <alignment horizontal="center" vertical="center"/>
    </xf>
    <xf numFmtId="0" fontId="34" fillId="25" borderId="2" xfId="0" applyFont="1" applyFill="1" applyBorder="1" applyAlignment="1">
      <alignment horizontal="center" vertical="center"/>
    </xf>
    <xf numFmtId="0" fontId="46" fillId="3" borderId="39" xfId="0" applyFont="1" applyFill="1" applyBorder="1" applyAlignment="1">
      <alignment horizontal="center" vertical="center" wrapText="1"/>
    </xf>
    <xf numFmtId="0" fontId="46" fillId="3" borderId="10" xfId="0" applyFont="1" applyFill="1" applyBorder="1" applyAlignment="1">
      <alignment horizontal="center" vertical="center" wrapText="1"/>
    </xf>
    <xf numFmtId="0" fontId="46" fillId="3" borderId="37" xfId="0" applyFont="1" applyFill="1" applyBorder="1" applyAlignment="1">
      <alignment horizontal="center" vertical="center" wrapText="1"/>
    </xf>
    <xf numFmtId="0" fontId="46" fillId="3" borderId="0" xfId="0" applyFont="1" applyFill="1" applyBorder="1" applyAlignment="1">
      <alignment horizontal="center" vertical="center" wrapText="1"/>
    </xf>
    <xf numFmtId="0" fontId="11" fillId="0" borderId="40"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65" fontId="46" fillId="0" borderId="2" xfId="0" applyNumberFormat="1" applyFont="1" applyFill="1" applyBorder="1" applyAlignment="1" applyProtection="1">
      <alignment horizontal="center" vertical="center" wrapText="1"/>
      <protection locked="0"/>
    </xf>
    <xf numFmtId="0" fontId="46" fillId="3" borderId="2" xfId="0" applyFont="1" applyFill="1" applyBorder="1" applyAlignment="1">
      <alignment horizontal="center" vertical="center" wrapText="1"/>
    </xf>
    <xf numFmtId="0" fontId="46" fillId="3" borderId="21" xfId="0" applyFont="1" applyFill="1" applyBorder="1" applyAlignment="1">
      <alignment horizontal="center" vertical="center" wrapText="1"/>
    </xf>
    <xf numFmtId="1" fontId="11" fillId="0" borderId="20" xfId="0" applyNumberFormat="1" applyFont="1" applyBorder="1" applyAlignment="1" applyProtection="1">
      <alignment horizontal="center" vertical="center"/>
      <protection locked="0"/>
    </xf>
    <xf numFmtId="1" fontId="11" fillId="0" borderId="2" xfId="0" applyNumberFormat="1" applyFont="1" applyBorder="1" applyAlignment="1" applyProtection="1">
      <alignment horizontal="center" vertical="center"/>
      <protection locked="0"/>
    </xf>
    <xf numFmtId="0" fontId="38" fillId="0" borderId="26" xfId="0" applyFont="1" applyFill="1" applyBorder="1" applyAlignment="1" applyProtection="1">
      <alignment horizontal="left" vertical="center" wrapText="1"/>
      <protection locked="0"/>
    </xf>
    <xf numFmtId="0" fontId="38" fillId="0" borderId="20" xfId="0" applyFont="1" applyFill="1" applyBorder="1" applyAlignment="1" applyProtection="1">
      <alignment horizontal="left" vertical="center" wrapText="1"/>
      <protection locked="0"/>
    </xf>
    <xf numFmtId="0" fontId="38" fillId="3" borderId="21"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38" fillId="0" borderId="26" xfId="0" applyFont="1" applyFill="1" applyBorder="1" applyAlignment="1" applyProtection="1">
      <alignment horizontal="center" vertical="center" wrapText="1"/>
      <protection locked="0"/>
    </xf>
    <xf numFmtId="0" fontId="38" fillId="0" borderId="20" xfId="0" applyFont="1" applyFill="1" applyBorder="1" applyAlignment="1" applyProtection="1">
      <alignment horizontal="center" vertical="center" wrapText="1"/>
      <protection locked="0"/>
    </xf>
    <xf numFmtId="0" fontId="38" fillId="3" borderId="21" xfId="0" applyFont="1" applyFill="1" applyBorder="1" applyAlignment="1">
      <alignment horizontal="left" vertical="center" wrapText="1"/>
    </xf>
    <xf numFmtId="0" fontId="38" fillId="3" borderId="26" xfId="0" applyFont="1" applyFill="1" applyBorder="1" applyAlignment="1">
      <alignment horizontal="left" vertical="center" wrapText="1"/>
    </xf>
    <xf numFmtId="0" fontId="45" fillId="0" borderId="26" xfId="2" applyFill="1" applyBorder="1" applyAlignment="1" applyProtection="1">
      <alignment horizontal="left" vertical="center" wrapText="1"/>
      <protection locked="0"/>
    </xf>
    <xf numFmtId="1" fontId="38" fillId="0" borderId="20" xfId="0" applyNumberFormat="1" applyFont="1" applyBorder="1" applyAlignment="1" applyProtection="1">
      <alignment horizontal="center" vertical="center"/>
      <protection locked="0"/>
    </xf>
    <xf numFmtId="1" fontId="38" fillId="0" borderId="2" xfId="0" applyNumberFormat="1" applyFont="1" applyBorder="1" applyAlignment="1" applyProtection="1">
      <alignment horizontal="center" vertical="center"/>
      <protection locked="0"/>
    </xf>
    <xf numFmtId="0" fontId="45" fillId="0" borderId="2" xfId="2"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9" fillId="25" borderId="21" xfId="0" applyFont="1" applyFill="1" applyBorder="1" applyAlignment="1">
      <alignment horizontal="center" vertical="center"/>
    </xf>
    <xf numFmtId="0" fontId="39" fillId="25" borderId="26" xfId="0" applyFont="1" applyFill="1" applyBorder="1" applyAlignment="1">
      <alignment horizontal="center" vertical="center"/>
    </xf>
    <xf numFmtId="0" fontId="39" fillId="25" borderId="20" xfId="0" applyFont="1" applyFill="1" applyBorder="1" applyAlignment="1">
      <alignment horizontal="center" vertical="center"/>
    </xf>
    <xf numFmtId="0" fontId="46" fillId="5" borderId="2" xfId="0" applyFont="1" applyFill="1" applyBorder="1" applyAlignment="1">
      <alignment horizontal="center" vertical="center"/>
    </xf>
    <xf numFmtId="0" fontId="46" fillId="0" borderId="2" xfId="0" applyFont="1" applyBorder="1" applyAlignment="1" applyProtection="1">
      <alignment horizontal="center" vertical="center"/>
      <protection locked="0"/>
    </xf>
    <xf numFmtId="0" fontId="40" fillId="25" borderId="2" xfId="0" applyFont="1" applyFill="1" applyBorder="1" applyAlignment="1">
      <alignment horizontal="center" vertical="center"/>
    </xf>
    <xf numFmtId="0" fontId="6" fillId="16" borderId="1" xfId="0" applyFont="1" applyFill="1" applyBorder="1" applyAlignment="1">
      <alignment horizontal="center" vertical="center" wrapText="1"/>
    </xf>
    <xf numFmtId="0" fontId="0" fillId="0" borderId="0" xfId="0" applyAlignment="1">
      <alignment horizontal="center" vertical="center" wrapText="1"/>
    </xf>
    <xf numFmtId="0" fontId="10" fillId="3" borderId="21"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0" xfId="0" applyFont="1" applyFill="1" applyBorder="1" applyAlignment="1">
      <alignment horizontal="center" vertical="center"/>
    </xf>
    <xf numFmtId="0" fontId="0" fillId="0" borderId="0" xfId="0" applyBorder="1" applyAlignment="1">
      <alignment horizontal="center" vertical="center" wrapText="1"/>
    </xf>
    <xf numFmtId="0" fontId="3" fillId="1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6" xfId="0" applyFont="1" applyFill="1" applyBorder="1" applyAlignment="1">
      <alignment horizontal="center" vertical="center" wrapText="1"/>
    </xf>
    <xf numFmtId="49" fontId="0" fillId="11" borderId="21" xfId="0" applyNumberFormat="1" applyFill="1" applyBorder="1" applyAlignment="1" applyProtection="1">
      <alignment horizontal="left" vertical="center" wrapText="1"/>
      <protection locked="0"/>
    </xf>
    <xf numFmtId="49" fontId="0" fillId="11" borderId="20" xfId="0" applyNumberFormat="1" applyFill="1" applyBorder="1" applyAlignment="1" applyProtection="1">
      <alignment horizontal="left" vertical="center" wrapText="1"/>
      <protection locked="0"/>
    </xf>
    <xf numFmtId="0" fontId="6" fillId="16" borderId="41" xfId="0" applyFont="1" applyFill="1" applyBorder="1" applyAlignment="1">
      <alignment horizontal="center" vertical="center" wrapText="1"/>
    </xf>
    <xf numFmtId="0" fontId="34" fillId="19" borderId="42" xfId="0" applyFont="1" applyFill="1" applyBorder="1" applyAlignment="1">
      <alignment horizontal="center" vertical="center"/>
    </xf>
    <xf numFmtId="9" fontId="10" fillId="20" borderId="0" xfId="0" applyNumberFormat="1" applyFont="1" applyFill="1" applyAlignment="1" applyProtection="1">
      <alignment horizontal="left" vertical="center" wrapText="1"/>
      <protection hidden="1"/>
    </xf>
    <xf numFmtId="0" fontId="10" fillId="0" borderId="43"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3" fillId="12" borderId="45"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46" xfId="0" applyFont="1" applyFill="1" applyBorder="1" applyAlignment="1">
      <alignment horizontal="center" vertical="center" wrapText="1"/>
    </xf>
    <xf numFmtId="9" fontId="0" fillId="20" borderId="0" xfId="0" applyNumberFormat="1" applyFill="1" applyAlignment="1" applyProtection="1">
      <alignment horizontal="left" vertical="center" wrapText="1"/>
      <protection hidden="1"/>
    </xf>
    <xf numFmtId="9" fontId="8" fillId="20" borderId="0" xfId="0" applyNumberFormat="1" applyFont="1" applyFill="1" applyAlignment="1" applyProtection="1">
      <alignment horizontal="left" vertical="center" wrapText="1"/>
      <protection hidden="1"/>
    </xf>
    <xf numFmtId="0" fontId="12" fillId="9" borderId="2"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9" borderId="2" xfId="0" applyFont="1" applyFill="1" applyBorder="1" applyAlignment="1">
      <alignment horizontal="center" vertical="top" wrapText="1"/>
    </xf>
    <xf numFmtId="0" fontId="6" fillId="9" borderId="2" xfId="0" applyFont="1" applyFill="1" applyBorder="1" applyAlignment="1">
      <alignment horizontal="center" vertical="top" wrapText="1"/>
    </xf>
    <xf numFmtId="0" fontId="12" fillId="0" borderId="50" xfId="0" applyFont="1" applyBorder="1" applyAlignment="1">
      <alignment horizontal="center" vertical="center" wrapText="1"/>
    </xf>
    <xf numFmtId="0" fontId="12" fillId="0" borderId="17" xfId="0" applyFont="1" applyBorder="1" applyAlignment="1">
      <alignment horizontal="center" vertical="center" wrapText="1"/>
    </xf>
    <xf numFmtId="0" fontId="12" fillId="9" borderId="38"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27" xfId="0" applyFont="1" applyBorder="1" applyAlignment="1">
      <alignment horizontal="center" vertical="center" wrapText="1"/>
    </xf>
    <xf numFmtId="0" fontId="43" fillId="9" borderId="52" xfId="0" applyFont="1" applyFill="1" applyBorder="1" applyAlignment="1">
      <alignment horizontal="center" vertical="top" wrapText="1"/>
    </xf>
    <xf numFmtId="0" fontId="43" fillId="9" borderId="53" xfId="0" applyFont="1" applyFill="1" applyBorder="1" applyAlignment="1">
      <alignment horizontal="center" vertical="top" wrapText="1"/>
    </xf>
    <xf numFmtId="0" fontId="33" fillId="15" borderId="0"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6" fillId="5" borderId="0" xfId="0" applyFont="1" applyFill="1" applyAlignment="1">
      <alignment horizontal="center" vertical="center" wrapText="1"/>
    </xf>
    <xf numFmtId="0" fontId="43" fillId="9" borderId="3" xfId="0" applyFont="1" applyFill="1" applyBorder="1" applyAlignment="1">
      <alignment horizontal="center" vertical="top" wrapText="1"/>
    </xf>
    <xf numFmtId="0" fontId="12" fillId="9" borderId="18" xfId="0" applyFont="1" applyFill="1" applyBorder="1" applyAlignment="1">
      <alignment horizontal="center" vertical="top" wrapText="1"/>
    </xf>
    <xf numFmtId="0" fontId="12" fillId="9" borderId="10" xfId="0" applyFont="1" applyFill="1" applyBorder="1" applyAlignment="1">
      <alignment horizontal="center" vertical="top" wrapText="1"/>
    </xf>
    <xf numFmtId="0" fontId="17" fillId="3" borderId="0"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3" borderId="21" xfId="0" applyFont="1" applyFill="1" applyBorder="1" applyAlignment="1">
      <alignment horizontal="center" vertical="center" wrapText="1"/>
    </xf>
    <xf numFmtId="0" fontId="0" fillId="0" borderId="26" xfId="0" applyBorder="1" applyAlignment="1"/>
    <xf numFmtId="0" fontId="0" fillId="0" borderId="20" xfId="0" applyBorder="1" applyAlignment="1"/>
    <xf numFmtId="0" fontId="10" fillId="9" borderId="47" xfId="0" applyFont="1" applyFill="1" applyBorder="1" applyAlignment="1">
      <alignment horizontal="justify" vertical="center" wrapText="1"/>
    </xf>
    <xf numFmtId="0" fontId="10" fillId="9" borderId="48" xfId="0" applyFont="1" applyFill="1" applyBorder="1" applyAlignment="1">
      <alignment horizontal="justify" vertical="center" wrapText="1"/>
    </xf>
    <xf numFmtId="0" fontId="28" fillId="13" borderId="37" xfId="0" applyFont="1" applyFill="1" applyBorder="1" applyAlignment="1">
      <alignment horizontal="center" vertical="center" wrapText="1"/>
    </xf>
    <xf numFmtId="0" fontId="28" fillId="13" borderId="5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5" fillId="15" borderId="0" xfId="0" applyFont="1" applyFill="1" applyAlignment="1">
      <alignment horizontal="center"/>
    </xf>
    <xf numFmtId="0" fontId="35" fillId="15" borderId="45" xfId="0" applyFont="1" applyFill="1" applyBorder="1" applyAlignment="1">
      <alignment horizontal="center"/>
    </xf>
    <xf numFmtId="0" fontId="0" fillId="0" borderId="2" xfId="0" applyBorder="1" applyAlignment="1" applyProtection="1">
      <alignment horizontal="center" vertical="center"/>
      <protection hidden="1"/>
    </xf>
    <xf numFmtId="49" fontId="7" fillId="23" borderId="2" xfId="0" applyNumberFormat="1" applyFont="1" applyFill="1" applyBorder="1" applyAlignment="1" applyProtection="1">
      <alignment horizontal="left" vertical="center" wrapText="1"/>
      <protection locked="0" hidden="1"/>
    </xf>
    <xf numFmtId="0" fontId="0" fillId="3" borderId="2" xfId="0" applyFill="1" applyBorder="1" applyAlignment="1" applyProtection="1">
      <alignment horizontal="left" vertical="center" wrapText="1"/>
      <protection hidden="1"/>
    </xf>
    <xf numFmtId="49" fontId="7" fillId="23" borderId="2" xfId="0" applyNumberFormat="1" applyFont="1" applyFill="1" applyBorder="1" applyAlignment="1" applyProtection="1">
      <alignment horizontal="left" vertical="center" wrapText="1"/>
      <protection locked="0"/>
    </xf>
    <xf numFmtId="0" fontId="36" fillId="15" borderId="0" xfId="0" applyFont="1" applyFill="1" applyAlignment="1">
      <alignment horizontal="left" vertical="center" wrapText="1"/>
    </xf>
    <xf numFmtId="0" fontId="0" fillId="3" borderId="2" xfId="0" applyNumberFormat="1" applyFill="1" applyBorder="1" applyAlignment="1" applyProtection="1">
      <alignment horizontal="left" vertical="center" wrapText="1"/>
      <protection hidden="1"/>
    </xf>
    <xf numFmtId="49" fontId="7" fillId="23" borderId="3" xfId="0" applyNumberFormat="1" applyFont="1" applyFill="1" applyBorder="1" applyAlignment="1" applyProtection="1">
      <alignment horizontal="left" vertical="center" wrapText="1"/>
      <protection locked="0" hidden="1"/>
    </xf>
    <xf numFmtId="49" fontId="7" fillId="23" borderId="10" xfId="0" applyNumberFormat="1" applyFont="1" applyFill="1" applyBorder="1" applyAlignment="1" applyProtection="1">
      <alignment horizontal="left" vertical="center" wrapText="1"/>
      <protection locked="0" hidden="1"/>
    </xf>
    <xf numFmtId="0" fontId="0" fillId="3" borderId="54" xfId="0" applyFill="1" applyBorder="1" applyAlignment="1" applyProtection="1">
      <alignment horizontal="center" vertical="center"/>
      <protection hidden="1"/>
    </xf>
    <xf numFmtId="0" fontId="0" fillId="3" borderId="53" xfId="0" applyFill="1" applyBorder="1" applyAlignment="1" applyProtection="1">
      <alignment horizontal="center" vertical="center"/>
      <protection hidden="1"/>
    </xf>
    <xf numFmtId="49" fontId="0" fillId="3" borderId="9" xfId="0" applyNumberFormat="1" applyFill="1" applyBorder="1" applyAlignment="1" applyProtection="1">
      <alignment horizontal="center" vertical="center" wrapText="1"/>
      <protection hidden="1"/>
    </xf>
    <xf numFmtId="49" fontId="0" fillId="3" borderId="18" xfId="0" applyNumberFormat="1" applyFill="1" applyBorder="1" applyAlignment="1" applyProtection="1">
      <alignment horizontal="center" vertical="center" wrapText="1"/>
      <protection hidden="1"/>
    </xf>
    <xf numFmtId="0" fontId="36" fillId="15" borderId="0" xfId="0" applyFont="1" applyFill="1" applyAlignment="1">
      <alignment horizontal="center"/>
    </xf>
    <xf numFmtId="0" fontId="0" fillId="3" borderId="24" xfId="0" applyFill="1" applyBorder="1" applyAlignment="1" applyProtection="1">
      <alignment horizontal="center" vertical="center"/>
      <protection hidden="1"/>
    </xf>
    <xf numFmtId="0" fontId="0" fillId="3" borderId="55"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49" fontId="0" fillId="3" borderId="31" xfId="0" applyNumberFormat="1" applyFill="1" applyBorder="1" applyAlignment="1" applyProtection="1">
      <alignment horizontal="center" vertical="center" wrapText="1"/>
      <protection hidden="1"/>
    </xf>
    <xf numFmtId="49" fontId="0" fillId="26" borderId="3" xfId="0" applyNumberFormat="1" applyFill="1" applyBorder="1" applyAlignment="1">
      <alignment horizontal="left" vertical="center" wrapText="1"/>
    </xf>
    <xf numFmtId="49" fontId="0" fillId="26" borderId="10" xfId="0" applyNumberFormat="1" applyFill="1" applyBorder="1" applyAlignment="1">
      <alignment horizontal="left" vertical="center" wrapText="1"/>
    </xf>
    <xf numFmtId="49" fontId="0" fillId="26" borderId="2" xfId="0" applyNumberFormat="1" applyFill="1" applyBorder="1" applyAlignment="1">
      <alignment horizontal="left" vertical="center" wrapText="1"/>
    </xf>
    <xf numFmtId="166" fontId="37" fillId="15" borderId="0" xfId="0" applyNumberFormat="1" applyFont="1" applyFill="1" applyAlignment="1">
      <alignment horizontal="center" wrapText="1"/>
    </xf>
    <xf numFmtId="0" fontId="36" fillId="15" borderId="0" xfId="0" applyFont="1" applyFill="1" applyAlignment="1">
      <alignment horizontal="left"/>
    </xf>
    <xf numFmtId="49" fontId="0" fillId="0" borderId="3" xfId="0" applyNumberFormat="1" applyBorder="1" applyAlignment="1" applyProtection="1">
      <alignment horizontal="left" vertical="center" wrapText="1"/>
    </xf>
    <xf numFmtId="49" fontId="0" fillId="0" borderId="18" xfId="0" applyNumberFormat="1" applyBorder="1" applyAlignment="1" applyProtection="1">
      <alignment horizontal="left" vertical="center" wrapText="1"/>
    </xf>
    <xf numFmtId="49" fontId="0" fillId="0" borderId="10"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cellXfs>
  <cellStyles count="10">
    <cellStyle name="Estilo 1" xfId="1"/>
    <cellStyle name="Hipervínculo" xfId="2" builtinId="8"/>
    <cellStyle name="Normal" xfId="0" builtinId="0"/>
    <cellStyle name="Normal 2" xfId="3"/>
    <cellStyle name="Normal 3" xfId="4"/>
    <cellStyle name="Normal 3 2" xfId="7"/>
    <cellStyle name="Normal 4" xfId="5"/>
    <cellStyle name="Normal 4 2" xfId="8"/>
    <cellStyle name="Porcentaje" xfId="6" builtinId="5"/>
    <cellStyle name="Porcentaje 2" xfId="9"/>
  </cellStyles>
  <dxfs count="22">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ont>
        <color theme="0"/>
      </font>
      <fill>
        <patternFill>
          <bgColor rgb="FF00206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u val="none"/>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Directiva!A9"/><Relationship Id="rId18" Type="http://schemas.openxmlformats.org/officeDocument/2006/relationships/hyperlink" Target="#Comunidad!A5"/><Relationship Id="rId3" Type="http://schemas.openxmlformats.org/officeDocument/2006/relationships/image" Target="../media/image3.png"/><Relationship Id="rId7" Type="http://schemas.openxmlformats.org/officeDocument/2006/relationships/hyperlink" Target="#Directiva!A5"/><Relationship Id="rId12" Type="http://schemas.openxmlformats.org/officeDocument/2006/relationships/hyperlink" Target="#Directiva!A8"/><Relationship Id="rId17" Type="http://schemas.openxmlformats.org/officeDocument/2006/relationships/hyperlink" Target="#Comunidad!A4"/><Relationship Id="rId2" Type="http://schemas.openxmlformats.org/officeDocument/2006/relationships/image" Target="../media/image2.png"/><Relationship Id="rId16" Type="http://schemas.openxmlformats.org/officeDocument/2006/relationships/hyperlink" Target="#Admon!A8"/><Relationship Id="rId20" Type="http://schemas.openxmlformats.org/officeDocument/2006/relationships/hyperlink" Target="#Comunidad!A7"/><Relationship Id="rId1" Type="http://schemas.openxmlformats.org/officeDocument/2006/relationships/hyperlink" Target="#Academica!A6"/><Relationship Id="rId6" Type="http://schemas.openxmlformats.org/officeDocument/2006/relationships/image" Target="../media/image5.png"/><Relationship Id="rId11" Type="http://schemas.openxmlformats.org/officeDocument/2006/relationships/hyperlink" Target="#Directiva!A7"/><Relationship Id="rId5" Type="http://schemas.openxmlformats.org/officeDocument/2006/relationships/image" Target="../media/image4.png"/><Relationship Id="rId15" Type="http://schemas.openxmlformats.org/officeDocument/2006/relationships/hyperlink" Target="#Admon!A7"/><Relationship Id="rId10" Type="http://schemas.openxmlformats.org/officeDocument/2006/relationships/image" Target="../media/image7.png"/><Relationship Id="rId19" Type="http://schemas.openxmlformats.org/officeDocument/2006/relationships/hyperlink" Target="#Comunidad!A6"/><Relationship Id="rId4" Type="http://schemas.openxmlformats.org/officeDocument/2006/relationships/hyperlink" Target="#Directiva!A4"/><Relationship Id="rId9" Type="http://schemas.openxmlformats.org/officeDocument/2006/relationships/hyperlink" Target="#Directiva!A6"/><Relationship Id="rId14" Type="http://schemas.openxmlformats.org/officeDocument/2006/relationships/hyperlink" Target="#Academica!A4"/></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19859" name="1 Imagen" descr="Secretaría de Educación">
          <a:extLst>
            <a:ext uri="{FF2B5EF4-FFF2-40B4-BE49-F238E27FC236}">
              <a16:creationId xmlns:a16="http://schemas.microsoft.com/office/drawing/2014/main" id="{2FDF1BE8-A95A-4F69-AF3E-6971B475C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198</xdr:row>
      <xdr:rowOff>0</xdr:rowOff>
    </xdr:from>
    <xdr:to>
      <xdr:col>7</xdr:col>
      <xdr:colOff>152400</xdr:colOff>
      <xdr:row>198</xdr:row>
      <xdr:rowOff>152400</xdr:rowOff>
    </xdr:to>
    <xdr:sp macro="" textlink="">
      <xdr:nvSpPr>
        <xdr:cNvPr id="58863" name="AutoShape 1" descr="Eliminar factor o condición interno del establecimiento educativo 29184">
          <a:extLst>
            <a:ext uri="{FF2B5EF4-FFF2-40B4-BE49-F238E27FC236}">
              <a16:creationId xmlns:a16="http://schemas.microsoft.com/office/drawing/2014/main" id="{0423FA70-DFD1-4F2C-9642-88ABFEC8B286}"/>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198</xdr:row>
      <xdr:rowOff>0</xdr:rowOff>
    </xdr:from>
    <xdr:to>
      <xdr:col>7</xdr:col>
      <xdr:colOff>314325</xdr:colOff>
      <xdr:row>198</xdr:row>
      <xdr:rowOff>152400</xdr:rowOff>
    </xdr:to>
    <xdr:sp macro="" textlink="">
      <xdr:nvSpPr>
        <xdr:cNvPr id="58864" name="AutoShape 2" descr="Eliminar factor o condición interno del establecimiento educativo 29186">
          <a:extLst>
            <a:ext uri="{FF2B5EF4-FFF2-40B4-BE49-F238E27FC236}">
              <a16:creationId xmlns:a16="http://schemas.microsoft.com/office/drawing/2014/main" id="{CC3FBC8C-1C74-41C9-9D6A-93B1A8890DCB}"/>
            </a:ext>
          </a:extLst>
        </xdr:cNvPr>
        <xdr:cNvSpPr>
          <a:spLocks noChangeAspect="1" noChangeArrowheads="1"/>
        </xdr:cNvSpPr>
      </xdr:nvSpPr>
      <xdr:spPr bwMode="auto">
        <a:xfrm>
          <a:off x="148971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485775</xdr:colOff>
      <xdr:row>198</xdr:row>
      <xdr:rowOff>0</xdr:rowOff>
    </xdr:from>
    <xdr:to>
      <xdr:col>7</xdr:col>
      <xdr:colOff>638175</xdr:colOff>
      <xdr:row>198</xdr:row>
      <xdr:rowOff>152400</xdr:rowOff>
    </xdr:to>
    <xdr:sp macro="" textlink="">
      <xdr:nvSpPr>
        <xdr:cNvPr id="58865" name="AutoShape 4" descr="Eliminar factor o condición interno del establecimiento educativo 29198">
          <a:extLst>
            <a:ext uri="{FF2B5EF4-FFF2-40B4-BE49-F238E27FC236}">
              <a16:creationId xmlns:a16="http://schemas.microsoft.com/office/drawing/2014/main" id="{9C03BAB5-A70A-4AB4-8A24-FECF4BE27913}"/>
            </a:ext>
          </a:extLst>
        </xdr:cNvPr>
        <xdr:cNvSpPr>
          <a:spLocks noChangeAspect="1" noChangeArrowheads="1"/>
        </xdr:cNvSpPr>
      </xdr:nvSpPr>
      <xdr:spPr bwMode="auto">
        <a:xfrm>
          <a:off x="152209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809625</xdr:colOff>
      <xdr:row>198</xdr:row>
      <xdr:rowOff>0</xdr:rowOff>
    </xdr:from>
    <xdr:to>
      <xdr:col>7</xdr:col>
      <xdr:colOff>962025</xdr:colOff>
      <xdr:row>198</xdr:row>
      <xdr:rowOff>152400</xdr:rowOff>
    </xdr:to>
    <xdr:sp macro="" textlink="">
      <xdr:nvSpPr>
        <xdr:cNvPr id="58866" name="AutoShape 6" descr="Eliminar factor o condición interno del establecimiento educativo 29185">
          <a:extLst>
            <a:ext uri="{FF2B5EF4-FFF2-40B4-BE49-F238E27FC236}">
              <a16:creationId xmlns:a16="http://schemas.microsoft.com/office/drawing/2014/main" id="{93D3B88A-C613-441D-ABF1-E38F2704BCC4}"/>
            </a:ext>
          </a:extLst>
        </xdr:cNvPr>
        <xdr:cNvSpPr>
          <a:spLocks noChangeAspect="1" noChangeArrowheads="1"/>
        </xdr:cNvSpPr>
      </xdr:nvSpPr>
      <xdr:spPr bwMode="auto">
        <a:xfrm>
          <a:off x="155448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971550</xdr:colOff>
      <xdr:row>198</xdr:row>
      <xdr:rowOff>0</xdr:rowOff>
    </xdr:from>
    <xdr:to>
      <xdr:col>7</xdr:col>
      <xdr:colOff>1123950</xdr:colOff>
      <xdr:row>198</xdr:row>
      <xdr:rowOff>152400</xdr:rowOff>
    </xdr:to>
    <xdr:sp macro="" textlink="">
      <xdr:nvSpPr>
        <xdr:cNvPr id="58867" name="AutoShape 7" descr="Eliminar factor o condición interno del establecimiento educativo 29191">
          <a:extLst>
            <a:ext uri="{FF2B5EF4-FFF2-40B4-BE49-F238E27FC236}">
              <a16:creationId xmlns:a16="http://schemas.microsoft.com/office/drawing/2014/main" id="{1CEF5A73-4261-47C2-A689-9CAF67A42479}"/>
            </a:ext>
          </a:extLst>
        </xdr:cNvPr>
        <xdr:cNvSpPr>
          <a:spLocks noChangeAspect="1" noChangeArrowheads="1"/>
        </xdr:cNvSpPr>
      </xdr:nvSpPr>
      <xdr:spPr bwMode="auto">
        <a:xfrm>
          <a:off x="157067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1133475</xdr:colOff>
      <xdr:row>198</xdr:row>
      <xdr:rowOff>0</xdr:rowOff>
    </xdr:from>
    <xdr:to>
      <xdr:col>7</xdr:col>
      <xdr:colOff>1285875</xdr:colOff>
      <xdr:row>198</xdr:row>
      <xdr:rowOff>152400</xdr:rowOff>
    </xdr:to>
    <xdr:sp macro="" textlink="">
      <xdr:nvSpPr>
        <xdr:cNvPr id="58868" name="AutoShape 8" descr="Eliminar factor o condición interno del establecimiento educativo 29187">
          <a:extLst>
            <a:ext uri="{FF2B5EF4-FFF2-40B4-BE49-F238E27FC236}">
              <a16:creationId xmlns:a16="http://schemas.microsoft.com/office/drawing/2014/main" id="{DA595FB2-D2A4-4890-AF1E-BBE7171CE637}"/>
            </a:ext>
          </a:extLst>
        </xdr:cNvPr>
        <xdr:cNvSpPr>
          <a:spLocks noChangeAspect="1" noChangeArrowheads="1"/>
        </xdr:cNvSpPr>
      </xdr:nvSpPr>
      <xdr:spPr bwMode="auto">
        <a:xfrm>
          <a:off x="158686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1295400</xdr:colOff>
      <xdr:row>198</xdr:row>
      <xdr:rowOff>0</xdr:rowOff>
    </xdr:from>
    <xdr:to>
      <xdr:col>7</xdr:col>
      <xdr:colOff>1447800</xdr:colOff>
      <xdr:row>198</xdr:row>
      <xdr:rowOff>152400</xdr:rowOff>
    </xdr:to>
    <xdr:sp macro="" textlink="">
      <xdr:nvSpPr>
        <xdr:cNvPr id="58869" name="AutoShape 9" descr="Eliminar factor o condición interno del establecimiento educativo 29193">
          <a:extLst>
            <a:ext uri="{FF2B5EF4-FFF2-40B4-BE49-F238E27FC236}">
              <a16:creationId xmlns:a16="http://schemas.microsoft.com/office/drawing/2014/main" id="{B42B93EB-4B81-4967-911B-329166EAA50A}"/>
            </a:ext>
          </a:extLst>
        </xdr:cNvPr>
        <xdr:cNvSpPr>
          <a:spLocks noChangeAspect="1" noChangeArrowheads="1"/>
        </xdr:cNvSpPr>
      </xdr:nvSpPr>
      <xdr:spPr bwMode="auto">
        <a:xfrm>
          <a:off x="160305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114300</xdr:colOff>
      <xdr:row>198</xdr:row>
      <xdr:rowOff>0</xdr:rowOff>
    </xdr:from>
    <xdr:to>
      <xdr:col>8</xdr:col>
      <xdr:colOff>266700</xdr:colOff>
      <xdr:row>198</xdr:row>
      <xdr:rowOff>152400</xdr:rowOff>
    </xdr:to>
    <xdr:sp macro="" textlink="">
      <xdr:nvSpPr>
        <xdr:cNvPr id="58870" name="AutoShape 10" descr="Eliminar factor o condición interno del establecimiento educativo 29189">
          <a:extLst>
            <a:ext uri="{FF2B5EF4-FFF2-40B4-BE49-F238E27FC236}">
              <a16:creationId xmlns:a16="http://schemas.microsoft.com/office/drawing/2014/main" id="{236209FE-93AC-472C-9F6B-DD772F974710}"/>
            </a:ext>
          </a:extLst>
        </xdr:cNvPr>
        <xdr:cNvSpPr>
          <a:spLocks noChangeAspect="1" noChangeArrowheads="1"/>
        </xdr:cNvSpPr>
      </xdr:nvSpPr>
      <xdr:spPr bwMode="auto">
        <a:xfrm>
          <a:off x="171164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198</xdr:row>
      <xdr:rowOff>0</xdr:rowOff>
    </xdr:from>
    <xdr:to>
      <xdr:col>8</xdr:col>
      <xdr:colOff>390525</xdr:colOff>
      <xdr:row>198</xdr:row>
      <xdr:rowOff>152400</xdr:rowOff>
    </xdr:to>
    <xdr:sp macro="" textlink="">
      <xdr:nvSpPr>
        <xdr:cNvPr id="58871" name="AutoShape 11" descr="Eliminar factor o condición interno del establecimiento educativo 29194">
          <a:extLst>
            <a:ext uri="{FF2B5EF4-FFF2-40B4-BE49-F238E27FC236}">
              <a16:creationId xmlns:a16="http://schemas.microsoft.com/office/drawing/2014/main" id="{ADA70C21-D655-499E-B131-422FDDC650DD}"/>
            </a:ext>
          </a:extLst>
        </xdr:cNvPr>
        <xdr:cNvSpPr>
          <a:spLocks noChangeAspect="1" noChangeArrowheads="1"/>
        </xdr:cNvSpPr>
      </xdr:nvSpPr>
      <xdr:spPr bwMode="auto">
        <a:xfrm>
          <a:off x="172402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400050</xdr:colOff>
      <xdr:row>198</xdr:row>
      <xdr:rowOff>0</xdr:rowOff>
    </xdr:from>
    <xdr:to>
      <xdr:col>8</xdr:col>
      <xdr:colOff>552450</xdr:colOff>
      <xdr:row>198</xdr:row>
      <xdr:rowOff>152400</xdr:rowOff>
    </xdr:to>
    <xdr:sp macro="" textlink="">
      <xdr:nvSpPr>
        <xdr:cNvPr id="58872" name="AutoShape 12" descr="Eliminar factor o condición interno del establecimiento educativo 29196">
          <a:extLst>
            <a:ext uri="{FF2B5EF4-FFF2-40B4-BE49-F238E27FC236}">
              <a16:creationId xmlns:a16="http://schemas.microsoft.com/office/drawing/2014/main" id="{FDE4F72B-861B-4598-901D-4A99C97CDCFD}"/>
            </a:ext>
          </a:extLst>
        </xdr:cNvPr>
        <xdr:cNvSpPr>
          <a:spLocks noChangeAspect="1" noChangeArrowheads="1"/>
        </xdr:cNvSpPr>
      </xdr:nvSpPr>
      <xdr:spPr bwMode="auto">
        <a:xfrm>
          <a:off x="17402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198</xdr:row>
      <xdr:rowOff>0</xdr:rowOff>
    </xdr:from>
    <xdr:to>
      <xdr:col>5</xdr:col>
      <xdr:colOff>152400</xdr:colOff>
      <xdr:row>198</xdr:row>
      <xdr:rowOff>152400</xdr:rowOff>
    </xdr:to>
    <xdr:sp macro="" textlink="">
      <xdr:nvSpPr>
        <xdr:cNvPr id="58873" name="AutoShape 1" descr="Eliminar factor o condición interno del establecimiento educativo 29184">
          <a:extLst>
            <a:ext uri="{FF2B5EF4-FFF2-40B4-BE49-F238E27FC236}">
              <a16:creationId xmlns:a16="http://schemas.microsoft.com/office/drawing/2014/main" id="{992AF17D-E18A-49A2-AC4E-6FCBAC46A77D}"/>
            </a:ext>
          </a:extLst>
        </xdr:cNvPr>
        <xdr:cNvSpPr>
          <a:spLocks noChangeAspect="1" noChangeArrowheads="1"/>
        </xdr:cNvSpPr>
      </xdr:nvSpPr>
      <xdr:spPr bwMode="auto">
        <a:xfrm>
          <a:off x="104870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1295400</xdr:colOff>
      <xdr:row>198</xdr:row>
      <xdr:rowOff>0</xdr:rowOff>
    </xdr:from>
    <xdr:to>
      <xdr:col>5</xdr:col>
      <xdr:colOff>1362075</xdr:colOff>
      <xdr:row>198</xdr:row>
      <xdr:rowOff>152400</xdr:rowOff>
    </xdr:to>
    <xdr:sp macro="" textlink="">
      <xdr:nvSpPr>
        <xdr:cNvPr id="58874" name="AutoShape 9" descr="Eliminar factor o condición interno del establecimiento educativo 29193">
          <a:extLst>
            <a:ext uri="{FF2B5EF4-FFF2-40B4-BE49-F238E27FC236}">
              <a16:creationId xmlns:a16="http://schemas.microsoft.com/office/drawing/2014/main" id="{276E0843-BBEB-4BA0-AA5E-34FEB9731AF9}"/>
            </a:ext>
          </a:extLst>
        </xdr:cNvPr>
        <xdr:cNvSpPr>
          <a:spLocks noChangeAspect="1" noChangeArrowheads="1"/>
        </xdr:cNvSpPr>
      </xdr:nvSpPr>
      <xdr:spPr bwMode="auto">
        <a:xfrm>
          <a:off x="1178242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76200</xdr:colOff>
      <xdr:row>198</xdr:row>
      <xdr:rowOff>0</xdr:rowOff>
    </xdr:from>
    <xdr:to>
      <xdr:col>6</xdr:col>
      <xdr:colOff>228600</xdr:colOff>
      <xdr:row>198</xdr:row>
      <xdr:rowOff>152400</xdr:rowOff>
    </xdr:to>
    <xdr:sp macro="" textlink="">
      <xdr:nvSpPr>
        <xdr:cNvPr id="58875" name="AutoShape 10" descr="Eliminar factor o condición interno del establecimiento educativo 29189">
          <a:extLst>
            <a:ext uri="{FF2B5EF4-FFF2-40B4-BE49-F238E27FC236}">
              <a16:creationId xmlns:a16="http://schemas.microsoft.com/office/drawing/2014/main" id="{2B058114-F2CF-4ED4-9CC6-3E456410AF7C}"/>
            </a:ext>
          </a:extLst>
        </xdr:cNvPr>
        <xdr:cNvSpPr>
          <a:spLocks noChangeAspect="1" noChangeArrowheads="1"/>
        </xdr:cNvSpPr>
      </xdr:nvSpPr>
      <xdr:spPr bwMode="auto">
        <a:xfrm>
          <a:off x="126873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400050</xdr:colOff>
      <xdr:row>198</xdr:row>
      <xdr:rowOff>0</xdr:rowOff>
    </xdr:from>
    <xdr:to>
      <xdr:col>6</xdr:col>
      <xdr:colOff>552450</xdr:colOff>
      <xdr:row>198</xdr:row>
      <xdr:rowOff>152400</xdr:rowOff>
    </xdr:to>
    <xdr:sp macro="" textlink="">
      <xdr:nvSpPr>
        <xdr:cNvPr id="58876" name="AutoShape 12" descr="Eliminar factor o condición interno del establecimiento educativo 29196">
          <a:extLst>
            <a:ext uri="{FF2B5EF4-FFF2-40B4-BE49-F238E27FC236}">
              <a16:creationId xmlns:a16="http://schemas.microsoft.com/office/drawing/2014/main" id="{5043DFB7-AE41-493D-8A0A-656332214E52}"/>
            </a:ext>
          </a:extLst>
        </xdr:cNvPr>
        <xdr:cNvSpPr>
          <a:spLocks noChangeAspect="1" noChangeArrowheads="1"/>
        </xdr:cNvSpPr>
      </xdr:nvSpPr>
      <xdr:spPr bwMode="auto">
        <a:xfrm>
          <a:off x="130111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198</xdr:row>
      <xdr:rowOff>0</xdr:rowOff>
    </xdr:from>
    <xdr:to>
      <xdr:col>5</xdr:col>
      <xdr:colOff>152400</xdr:colOff>
      <xdr:row>198</xdr:row>
      <xdr:rowOff>152400</xdr:rowOff>
    </xdr:to>
    <xdr:sp macro="" textlink="">
      <xdr:nvSpPr>
        <xdr:cNvPr id="58877" name="AutoShape 1" descr="Eliminar factor o condición interno del establecimiento educativo 29184">
          <a:extLst>
            <a:ext uri="{FF2B5EF4-FFF2-40B4-BE49-F238E27FC236}">
              <a16:creationId xmlns:a16="http://schemas.microsoft.com/office/drawing/2014/main" id="{0E5A0DB9-27FB-4014-98AA-F1DE3288475D}"/>
            </a:ext>
          </a:extLst>
        </xdr:cNvPr>
        <xdr:cNvSpPr>
          <a:spLocks noChangeAspect="1" noChangeArrowheads="1"/>
        </xdr:cNvSpPr>
      </xdr:nvSpPr>
      <xdr:spPr bwMode="auto">
        <a:xfrm>
          <a:off x="104870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161925</xdr:colOff>
      <xdr:row>198</xdr:row>
      <xdr:rowOff>0</xdr:rowOff>
    </xdr:from>
    <xdr:to>
      <xdr:col>5</xdr:col>
      <xdr:colOff>314325</xdr:colOff>
      <xdr:row>198</xdr:row>
      <xdr:rowOff>152400</xdr:rowOff>
    </xdr:to>
    <xdr:sp macro="" textlink="">
      <xdr:nvSpPr>
        <xdr:cNvPr id="58878" name="AutoShape 2" descr="Eliminar factor o condición interno del establecimiento educativo 29186">
          <a:extLst>
            <a:ext uri="{FF2B5EF4-FFF2-40B4-BE49-F238E27FC236}">
              <a16:creationId xmlns:a16="http://schemas.microsoft.com/office/drawing/2014/main" id="{2FFC33FD-9550-4968-9C09-86B830B22D39}"/>
            </a:ext>
          </a:extLst>
        </xdr:cNvPr>
        <xdr:cNvSpPr>
          <a:spLocks noChangeAspect="1" noChangeArrowheads="1"/>
        </xdr:cNvSpPr>
      </xdr:nvSpPr>
      <xdr:spPr bwMode="auto">
        <a:xfrm>
          <a:off x="106489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1133475</xdr:colOff>
      <xdr:row>198</xdr:row>
      <xdr:rowOff>0</xdr:rowOff>
    </xdr:from>
    <xdr:to>
      <xdr:col>5</xdr:col>
      <xdr:colOff>1133475</xdr:colOff>
      <xdr:row>198</xdr:row>
      <xdr:rowOff>152400</xdr:rowOff>
    </xdr:to>
    <xdr:sp macro="" textlink="">
      <xdr:nvSpPr>
        <xdr:cNvPr id="58879" name="AutoShape 8" descr="Eliminar factor o condición interno del establecimiento educativo 29187">
          <a:extLst>
            <a:ext uri="{FF2B5EF4-FFF2-40B4-BE49-F238E27FC236}">
              <a16:creationId xmlns:a16="http://schemas.microsoft.com/office/drawing/2014/main" id="{E55ED6FA-134F-4183-8463-1EED185318B7}"/>
            </a:ext>
          </a:extLst>
        </xdr:cNvPr>
        <xdr:cNvSpPr>
          <a:spLocks noChangeAspect="1" noChangeArrowheads="1"/>
        </xdr:cNvSpPr>
      </xdr:nvSpPr>
      <xdr:spPr bwMode="auto">
        <a:xfrm>
          <a:off x="1162050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1295400</xdr:colOff>
      <xdr:row>198</xdr:row>
      <xdr:rowOff>0</xdr:rowOff>
    </xdr:from>
    <xdr:to>
      <xdr:col>5</xdr:col>
      <xdr:colOff>1362075</xdr:colOff>
      <xdr:row>198</xdr:row>
      <xdr:rowOff>152400</xdr:rowOff>
    </xdr:to>
    <xdr:sp macro="" textlink="">
      <xdr:nvSpPr>
        <xdr:cNvPr id="58880" name="AutoShape 9" descr="Eliminar factor o condición interno del establecimiento educativo 29193">
          <a:extLst>
            <a:ext uri="{FF2B5EF4-FFF2-40B4-BE49-F238E27FC236}">
              <a16:creationId xmlns:a16="http://schemas.microsoft.com/office/drawing/2014/main" id="{8CE8F2A5-8A81-47C3-96C2-3E03D3451494}"/>
            </a:ext>
          </a:extLst>
        </xdr:cNvPr>
        <xdr:cNvSpPr>
          <a:spLocks noChangeAspect="1" noChangeArrowheads="1"/>
        </xdr:cNvSpPr>
      </xdr:nvSpPr>
      <xdr:spPr bwMode="auto">
        <a:xfrm>
          <a:off x="1178242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76200</xdr:colOff>
      <xdr:row>198</xdr:row>
      <xdr:rowOff>0</xdr:rowOff>
    </xdr:from>
    <xdr:to>
      <xdr:col>6</xdr:col>
      <xdr:colOff>228600</xdr:colOff>
      <xdr:row>198</xdr:row>
      <xdr:rowOff>152400</xdr:rowOff>
    </xdr:to>
    <xdr:sp macro="" textlink="">
      <xdr:nvSpPr>
        <xdr:cNvPr id="58881" name="AutoShape 10" descr="Eliminar factor o condición interno del establecimiento educativo 29189">
          <a:extLst>
            <a:ext uri="{FF2B5EF4-FFF2-40B4-BE49-F238E27FC236}">
              <a16:creationId xmlns:a16="http://schemas.microsoft.com/office/drawing/2014/main" id="{9748BD3C-D73C-4FAE-9E47-8BA5D8EB9971}"/>
            </a:ext>
          </a:extLst>
        </xdr:cNvPr>
        <xdr:cNvSpPr>
          <a:spLocks noChangeAspect="1" noChangeArrowheads="1"/>
        </xdr:cNvSpPr>
      </xdr:nvSpPr>
      <xdr:spPr bwMode="auto">
        <a:xfrm>
          <a:off x="126873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238125</xdr:colOff>
      <xdr:row>198</xdr:row>
      <xdr:rowOff>0</xdr:rowOff>
    </xdr:from>
    <xdr:to>
      <xdr:col>6</xdr:col>
      <xdr:colOff>390525</xdr:colOff>
      <xdr:row>198</xdr:row>
      <xdr:rowOff>152400</xdr:rowOff>
    </xdr:to>
    <xdr:sp macro="" textlink="">
      <xdr:nvSpPr>
        <xdr:cNvPr id="58882" name="AutoShape 11" descr="Eliminar factor o condición interno del establecimiento educativo 29194">
          <a:extLst>
            <a:ext uri="{FF2B5EF4-FFF2-40B4-BE49-F238E27FC236}">
              <a16:creationId xmlns:a16="http://schemas.microsoft.com/office/drawing/2014/main" id="{C77F4187-5565-4810-85F9-58599A5F91CC}"/>
            </a:ext>
          </a:extLst>
        </xdr:cNvPr>
        <xdr:cNvSpPr>
          <a:spLocks noChangeAspect="1" noChangeArrowheads="1"/>
        </xdr:cNvSpPr>
      </xdr:nvSpPr>
      <xdr:spPr bwMode="auto">
        <a:xfrm>
          <a:off x="128492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400050</xdr:colOff>
      <xdr:row>198</xdr:row>
      <xdr:rowOff>0</xdr:rowOff>
    </xdr:from>
    <xdr:to>
      <xdr:col>6</xdr:col>
      <xdr:colOff>552450</xdr:colOff>
      <xdr:row>198</xdr:row>
      <xdr:rowOff>152400</xdr:rowOff>
    </xdr:to>
    <xdr:sp macro="" textlink="">
      <xdr:nvSpPr>
        <xdr:cNvPr id="58883" name="AutoShape 12" descr="Eliminar factor o condición interno del establecimiento educativo 29196">
          <a:extLst>
            <a:ext uri="{FF2B5EF4-FFF2-40B4-BE49-F238E27FC236}">
              <a16:creationId xmlns:a16="http://schemas.microsoft.com/office/drawing/2014/main" id="{8CDCE2EC-74F3-4445-873C-A78EC2500BD3}"/>
            </a:ext>
          </a:extLst>
        </xdr:cNvPr>
        <xdr:cNvSpPr>
          <a:spLocks noChangeAspect="1" noChangeArrowheads="1"/>
        </xdr:cNvSpPr>
      </xdr:nvSpPr>
      <xdr:spPr bwMode="auto">
        <a:xfrm>
          <a:off x="130111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198</xdr:row>
      <xdr:rowOff>0</xdr:rowOff>
    </xdr:from>
    <xdr:to>
      <xdr:col>5</xdr:col>
      <xdr:colOff>152400</xdr:colOff>
      <xdr:row>198</xdr:row>
      <xdr:rowOff>152400</xdr:rowOff>
    </xdr:to>
    <xdr:sp macro="" textlink="">
      <xdr:nvSpPr>
        <xdr:cNvPr id="58884" name="AutoShape 1" descr="Eliminar factor o condición interno del establecimiento educativo 29184">
          <a:extLst>
            <a:ext uri="{FF2B5EF4-FFF2-40B4-BE49-F238E27FC236}">
              <a16:creationId xmlns:a16="http://schemas.microsoft.com/office/drawing/2014/main" id="{21C0692B-E182-4042-A638-532E78D55C19}"/>
            </a:ext>
          </a:extLst>
        </xdr:cNvPr>
        <xdr:cNvSpPr>
          <a:spLocks noChangeAspect="1" noChangeArrowheads="1"/>
        </xdr:cNvSpPr>
      </xdr:nvSpPr>
      <xdr:spPr bwMode="auto">
        <a:xfrm>
          <a:off x="104870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161925</xdr:colOff>
      <xdr:row>198</xdr:row>
      <xdr:rowOff>0</xdr:rowOff>
    </xdr:from>
    <xdr:to>
      <xdr:col>5</xdr:col>
      <xdr:colOff>314325</xdr:colOff>
      <xdr:row>198</xdr:row>
      <xdr:rowOff>152400</xdr:rowOff>
    </xdr:to>
    <xdr:sp macro="" textlink="">
      <xdr:nvSpPr>
        <xdr:cNvPr id="58885" name="AutoShape 2" descr="Eliminar factor o condición interno del establecimiento educativo 29186">
          <a:extLst>
            <a:ext uri="{FF2B5EF4-FFF2-40B4-BE49-F238E27FC236}">
              <a16:creationId xmlns:a16="http://schemas.microsoft.com/office/drawing/2014/main" id="{A02417D6-6C0A-4A55-B2B0-40CB658C149C}"/>
            </a:ext>
          </a:extLst>
        </xdr:cNvPr>
        <xdr:cNvSpPr>
          <a:spLocks noChangeAspect="1" noChangeArrowheads="1"/>
        </xdr:cNvSpPr>
      </xdr:nvSpPr>
      <xdr:spPr bwMode="auto">
        <a:xfrm>
          <a:off x="106489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971550</xdr:colOff>
      <xdr:row>198</xdr:row>
      <xdr:rowOff>0</xdr:rowOff>
    </xdr:from>
    <xdr:to>
      <xdr:col>5</xdr:col>
      <xdr:colOff>1019175</xdr:colOff>
      <xdr:row>198</xdr:row>
      <xdr:rowOff>152400</xdr:rowOff>
    </xdr:to>
    <xdr:sp macro="" textlink="">
      <xdr:nvSpPr>
        <xdr:cNvPr id="58886" name="AutoShape 7" descr="Eliminar factor o condición interno del establecimiento educativo 29191">
          <a:extLst>
            <a:ext uri="{FF2B5EF4-FFF2-40B4-BE49-F238E27FC236}">
              <a16:creationId xmlns:a16="http://schemas.microsoft.com/office/drawing/2014/main" id="{A008EA1F-8CDA-47B5-AB43-C0D2E6DF4583}"/>
            </a:ext>
          </a:extLst>
        </xdr:cNvPr>
        <xdr:cNvSpPr>
          <a:spLocks noChangeAspect="1" noChangeArrowheads="1"/>
        </xdr:cNvSpPr>
      </xdr:nvSpPr>
      <xdr:spPr bwMode="auto">
        <a:xfrm>
          <a:off x="11458575" y="61912500"/>
          <a:ext cx="47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1133475</xdr:colOff>
      <xdr:row>198</xdr:row>
      <xdr:rowOff>0</xdr:rowOff>
    </xdr:from>
    <xdr:to>
      <xdr:col>5</xdr:col>
      <xdr:colOff>1133475</xdr:colOff>
      <xdr:row>198</xdr:row>
      <xdr:rowOff>152400</xdr:rowOff>
    </xdr:to>
    <xdr:sp macro="" textlink="">
      <xdr:nvSpPr>
        <xdr:cNvPr id="58887" name="AutoShape 8" descr="Eliminar factor o condición interno del establecimiento educativo 29187">
          <a:extLst>
            <a:ext uri="{FF2B5EF4-FFF2-40B4-BE49-F238E27FC236}">
              <a16:creationId xmlns:a16="http://schemas.microsoft.com/office/drawing/2014/main" id="{A169DED6-91F7-484F-B5C7-A4FBCB62B510}"/>
            </a:ext>
          </a:extLst>
        </xdr:cNvPr>
        <xdr:cNvSpPr>
          <a:spLocks noChangeAspect="1" noChangeArrowheads="1"/>
        </xdr:cNvSpPr>
      </xdr:nvSpPr>
      <xdr:spPr bwMode="auto">
        <a:xfrm>
          <a:off x="1162050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1295400</xdr:colOff>
      <xdr:row>198</xdr:row>
      <xdr:rowOff>0</xdr:rowOff>
    </xdr:from>
    <xdr:to>
      <xdr:col>5</xdr:col>
      <xdr:colOff>1362075</xdr:colOff>
      <xdr:row>198</xdr:row>
      <xdr:rowOff>152400</xdr:rowOff>
    </xdr:to>
    <xdr:sp macro="" textlink="">
      <xdr:nvSpPr>
        <xdr:cNvPr id="58888" name="AutoShape 9" descr="Eliminar factor o condición interno del establecimiento educativo 29193">
          <a:extLst>
            <a:ext uri="{FF2B5EF4-FFF2-40B4-BE49-F238E27FC236}">
              <a16:creationId xmlns:a16="http://schemas.microsoft.com/office/drawing/2014/main" id="{743AE646-D4D4-46A8-9B1A-B5711E7D0298}"/>
            </a:ext>
          </a:extLst>
        </xdr:cNvPr>
        <xdr:cNvSpPr>
          <a:spLocks noChangeAspect="1" noChangeArrowheads="1"/>
        </xdr:cNvSpPr>
      </xdr:nvSpPr>
      <xdr:spPr bwMode="auto">
        <a:xfrm>
          <a:off x="1178242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76200</xdr:colOff>
      <xdr:row>198</xdr:row>
      <xdr:rowOff>0</xdr:rowOff>
    </xdr:from>
    <xdr:to>
      <xdr:col>6</xdr:col>
      <xdr:colOff>228600</xdr:colOff>
      <xdr:row>198</xdr:row>
      <xdr:rowOff>152400</xdr:rowOff>
    </xdr:to>
    <xdr:sp macro="" textlink="">
      <xdr:nvSpPr>
        <xdr:cNvPr id="58889" name="AutoShape 10" descr="Eliminar factor o condición interno del establecimiento educativo 29189">
          <a:extLst>
            <a:ext uri="{FF2B5EF4-FFF2-40B4-BE49-F238E27FC236}">
              <a16:creationId xmlns:a16="http://schemas.microsoft.com/office/drawing/2014/main" id="{B4FA6ACE-B2B8-476D-8687-804E768864B5}"/>
            </a:ext>
          </a:extLst>
        </xdr:cNvPr>
        <xdr:cNvSpPr>
          <a:spLocks noChangeAspect="1" noChangeArrowheads="1"/>
        </xdr:cNvSpPr>
      </xdr:nvSpPr>
      <xdr:spPr bwMode="auto">
        <a:xfrm>
          <a:off x="126873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238125</xdr:colOff>
      <xdr:row>198</xdr:row>
      <xdr:rowOff>0</xdr:rowOff>
    </xdr:from>
    <xdr:to>
      <xdr:col>6</xdr:col>
      <xdr:colOff>390525</xdr:colOff>
      <xdr:row>198</xdr:row>
      <xdr:rowOff>152400</xdr:rowOff>
    </xdr:to>
    <xdr:sp macro="" textlink="">
      <xdr:nvSpPr>
        <xdr:cNvPr id="58890" name="AutoShape 11" descr="Eliminar factor o condición interno del establecimiento educativo 29194">
          <a:extLst>
            <a:ext uri="{FF2B5EF4-FFF2-40B4-BE49-F238E27FC236}">
              <a16:creationId xmlns:a16="http://schemas.microsoft.com/office/drawing/2014/main" id="{DE7F0A52-B770-47F8-A40B-B67950FD7983}"/>
            </a:ext>
          </a:extLst>
        </xdr:cNvPr>
        <xdr:cNvSpPr>
          <a:spLocks noChangeAspect="1" noChangeArrowheads="1"/>
        </xdr:cNvSpPr>
      </xdr:nvSpPr>
      <xdr:spPr bwMode="auto">
        <a:xfrm>
          <a:off x="128492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400050</xdr:colOff>
      <xdr:row>198</xdr:row>
      <xdr:rowOff>0</xdr:rowOff>
    </xdr:from>
    <xdr:to>
      <xdr:col>6</xdr:col>
      <xdr:colOff>552450</xdr:colOff>
      <xdr:row>198</xdr:row>
      <xdr:rowOff>152400</xdr:rowOff>
    </xdr:to>
    <xdr:sp macro="" textlink="">
      <xdr:nvSpPr>
        <xdr:cNvPr id="58891" name="AutoShape 12" descr="Eliminar factor o condición interno del establecimiento educativo 29196">
          <a:extLst>
            <a:ext uri="{FF2B5EF4-FFF2-40B4-BE49-F238E27FC236}">
              <a16:creationId xmlns:a16="http://schemas.microsoft.com/office/drawing/2014/main" id="{9E9B344D-2FBA-4FE2-B256-4E4854699E07}"/>
            </a:ext>
          </a:extLst>
        </xdr:cNvPr>
        <xdr:cNvSpPr>
          <a:spLocks noChangeAspect="1" noChangeArrowheads="1"/>
        </xdr:cNvSpPr>
      </xdr:nvSpPr>
      <xdr:spPr bwMode="auto">
        <a:xfrm>
          <a:off x="130111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198</xdr:row>
      <xdr:rowOff>0</xdr:rowOff>
    </xdr:from>
    <xdr:to>
      <xdr:col>5</xdr:col>
      <xdr:colOff>152400</xdr:colOff>
      <xdr:row>198</xdr:row>
      <xdr:rowOff>152400</xdr:rowOff>
    </xdr:to>
    <xdr:sp macro="" textlink="">
      <xdr:nvSpPr>
        <xdr:cNvPr id="58892" name="AutoShape 1" descr="Eliminar factor o condición interno del establecimiento educativo 29184">
          <a:extLst>
            <a:ext uri="{FF2B5EF4-FFF2-40B4-BE49-F238E27FC236}">
              <a16:creationId xmlns:a16="http://schemas.microsoft.com/office/drawing/2014/main" id="{C3594708-7407-4586-980A-6734D1FB8FCD}"/>
            </a:ext>
          </a:extLst>
        </xdr:cNvPr>
        <xdr:cNvSpPr>
          <a:spLocks noChangeAspect="1" noChangeArrowheads="1"/>
        </xdr:cNvSpPr>
      </xdr:nvSpPr>
      <xdr:spPr bwMode="auto">
        <a:xfrm>
          <a:off x="104870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209550</xdr:colOff>
      <xdr:row>200</xdr:row>
      <xdr:rowOff>85725</xdr:rowOff>
    </xdr:from>
    <xdr:to>
      <xdr:col>5</xdr:col>
      <xdr:colOff>361950</xdr:colOff>
      <xdr:row>201</xdr:row>
      <xdr:rowOff>66674</xdr:rowOff>
    </xdr:to>
    <xdr:sp macro="" textlink="">
      <xdr:nvSpPr>
        <xdr:cNvPr id="58893" name="AutoShape 2" descr="Eliminar factor o condición interno del establecimiento educativo 29186">
          <a:extLst>
            <a:ext uri="{FF2B5EF4-FFF2-40B4-BE49-F238E27FC236}">
              <a16:creationId xmlns:a16="http://schemas.microsoft.com/office/drawing/2014/main" id="{10702E26-1D8D-4725-AC5F-AB1CCA530DA2}"/>
            </a:ext>
          </a:extLst>
        </xdr:cNvPr>
        <xdr:cNvSpPr>
          <a:spLocks noChangeAspect="1" noChangeArrowheads="1"/>
        </xdr:cNvSpPr>
      </xdr:nvSpPr>
      <xdr:spPr bwMode="auto">
        <a:xfrm>
          <a:off x="10696575" y="62322075"/>
          <a:ext cx="1524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1133475</xdr:colOff>
      <xdr:row>198</xdr:row>
      <xdr:rowOff>0</xdr:rowOff>
    </xdr:from>
    <xdr:to>
      <xdr:col>5</xdr:col>
      <xdr:colOff>1133475</xdr:colOff>
      <xdr:row>198</xdr:row>
      <xdr:rowOff>152400</xdr:rowOff>
    </xdr:to>
    <xdr:sp macro="" textlink="">
      <xdr:nvSpPr>
        <xdr:cNvPr id="58894" name="AutoShape 8" descr="Eliminar factor o condición interno del establecimiento educativo 29187">
          <a:extLst>
            <a:ext uri="{FF2B5EF4-FFF2-40B4-BE49-F238E27FC236}">
              <a16:creationId xmlns:a16="http://schemas.microsoft.com/office/drawing/2014/main" id="{46AA9AD2-D7CF-4F20-8781-CDC3D394049B}"/>
            </a:ext>
          </a:extLst>
        </xdr:cNvPr>
        <xdr:cNvSpPr>
          <a:spLocks noChangeAspect="1" noChangeArrowheads="1"/>
        </xdr:cNvSpPr>
      </xdr:nvSpPr>
      <xdr:spPr bwMode="auto">
        <a:xfrm>
          <a:off x="1162050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1276350</xdr:colOff>
      <xdr:row>201</xdr:row>
      <xdr:rowOff>38100</xdr:rowOff>
    </xdr:from>
    <xdr:to>
      <xdr:col>5</xdr:col>
      <xdr:colOff>1343025</xdr:colOff>
      <xdr:row>202</xdr:row>
      <xdr:rowOff>19050</xdr:rowOff>
    </xdr:to>
    <xdr:sp macro="" textlink="">
      <xdr:nvSpPr>
        <xdr:cNvPr id="58895" name="AutoShape 9" descr="Eliminar factor o condición interno del establecimiento educativo 29193">
          <a:extLst>
            <a:ext uri="{FF2B5EF4-FFF2-40B4-BE49-F238E27FC236}">
              <a16:creationId xmlns:a16="http://schemas.microsoft.com/office/drawing/2014/main" id="{4FA73BE9-B2F1-4C3B-A7FF-DD9ED1F90617}"/>
            </a:ext>
          </a:extLst>
        </xdr:cNvPr>
        <xdr:cNvSpPr>
          <a:spLocks noChangeAspect="1" noChangeArrowheads="1"/>
        </xdr:cNvSpPr>
      </xdr:nvSpPr>
      <xdr:spPr bwMode="auto">
        <a:xfrm>
          <a:off x="11763375" y="62436375"/>
          <a:ext cx="666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76200</xdr:colOff>
      <xdr:row>198</xdr:row>
      <xdr:rowOff>0</xdr:rowOff>
    </xdr:from>
    <xdr:to>
      <xdr:col>6</xdr:col>
      <xdr:colOff>228600</xdr:colOff>
      <xdr:row>198</xdr:row>
      <xdr:rowOff>152400</xdr:rowOff>
    </xdr:to>
    <xdr:sp macro="" textlink="">
      <xdr:nvSpPr>
        <xdr:cNvPr id="58896" name="AutoShape 10" descr="Eliminar factor o condición interno del establecimiento educativo 29189">
          <a:extLst>
            <a:ext uri="{FF2B5EF4-FFF2-40B4-BE49-F238E27FC236}">
              <a16:creationId xmlns:a16="http://schemas.microsoft.com/office/drawing/2014/main" id="{CEF7C80E-3DF8-4414-B33E-BA35D250E1C0}"/>
            </a:ext>
          </a:extLst>
        </xdr:cNvPr>
        <xdr:cNvSpPr>
          <a:spLocks noChangeAspect="1" noChangeArrowheads="1"/>
        </xdr:cNvSpPr>
      </xdr:nvSpPr>
      <xdr:spPr bwMode="auto">
        <a:xfrm>
          <a:off x="126873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238125</xdr:colOff>
      <xdr:row>198</xdr:row>
      <xdr:rowOff>0</xdr:rowOff>
    </xdr:from>
    <xdr:to>
      <xdr:col>6</xdr:col>
      <xdr:colOff>390525</xdr:colOff>
      <xdr:row>198</xdr:row>
      <xdr:rowOff>152400</xdr:rowOff>
    </xdr:to>
    <xdr:sp macro="" textlink="">
      <xdr:nvSpPr>
        <xdr:cNvPr id="58897" name="AutoShape 11" descr="Eliminar factor o condición interno del establecimiento educativo 29194">
          <a:extLst>
            <a:ext uri="{FF2B5EF4-FFF2-40B4-BE49-F238E27FC236}">
              <a16:creationId xmlns:a16="http://schemas.microsoft.com/office/drawing/2014/main" id="{AC1E2F09-8E0F-469C-BAF8-F32903BA5D67}"/>
            </a:ext>
          </a:extLst>
        </xdr:cNvPr>
        <xdr:cNvSpPr>
          <a:spLocks noChangeAspect="1" noChangeArrowheads="1"/>
        </xdr:cNvSpPr>
      </xdr:nvSpPr>
      <xdr:spPr bwMode="auto">
        <a:xfrm>
          <a:off x="128492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898" name="AutoShape 1" descr="Eliminar factor o condición interno del establecimiento educativo 29184">
          <a:extLst>
            <a:ext uri="{FF2B5EF4-FFF2-40B4-BE49-F238E27FC236}">
              <a16:creationId xmlns:a16="http://schemas.microsoft.com/office/drawing/2014/main" id="{9DF48F99-B7EF-437A-8480-49AAF45D0129}"/>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1295400</xdr:colOff>
      <xdr:row>198</xdr:row>
      <xdr:rowOff>0</xdr:rowOff>
    </xdr:from>
    <xdr:to>
      <xdr:col>7</xdr:col>
      <xdr:colOff>1362075</xdr:colOff>
      <xdr:row>198</xdr:row>
      <xdr:rowOff>152400</xdr:rowOff>
    </xdr:to>
    <xdr:sp macro="" textlink="">
      <xdr:nvSpPr>
        <xdr:cNvPr id="58899" name="AutoShape 9" descr="Eliminar factor o condición interno del establecimiento educativo 29193">
          <a:extLst>
            <a:ext uri="{FF2B5EF4-FFF2-40B4-BE49-F238E27FC236}">
              <a16:creationId xmlns:a16="http://schemas.microsoft.com/office/drawing/2014/main" id="{B7E9DBA4-3E7A-4582-91B1-ECE93696996A}"/>
            </a:ext>
          </a:extLst>
        </xdr:cNvPr>
        <xdr:cNvSpPr>
          <a:spLocks noChangeAspect="1" noChangeArrowheads="1"/>
        </xdr:cNvSpPr>
      </xdr:nvSpPr>
      <xdr:spPr bwMode="auto">
        <a:xfrm>
          <a:off x="1603057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900" name="AutoShape 1" descr="Eliminar factor o condición interno del establecimiento educativo 29184">
          <a:extLst>
            <a:ext uri="{FF2B5EF4-FFF2-40B4-BE49-F238E27FC236}">
              <a16:creationId xmlns:a16="http://schemas.microsoft.com/office/drawing/2014/main" id="{C46B08BC-44A0-4546-9F41-8B5075C2F08C}"/>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198</xdr:row>
      <xdr:rowOff>0</xdr:rowOff>
    </xdr:from>
    <xdr:to>
      <xdr:col>7</xdr:col>
      <xdr:colOff>314325</xdr:colOff>
      <xdr:row>198</xdr:row>
      <xdr:rowOff>152400</xdr:rowOff>
    </xdr:to>
    <xdr:sp macro="" textlink="">
      <xdr:nvSpPr>
        <xdr:cNvPr id="58901" name="AutoShape 2" descr="Eliminar factor o condición interno del establecimiento educativo 29186">
          <a:extLst>
            <a:ext uri="{FF2B5EF4-FFF2-40B4-BE49-F238E27FC236}">
              <a16:creationId xmlns:a16="http://schemas.microsoft.com/office/drawing/2014/main" id="{ED770F10-60D0-4D4D-8E64-334565D2366E}"/>
            </a:ext>
          </a:extLst>
        </xdr:cNvPr>
        <xdr:cNvSpPr>
          <a:spLocks noChangeAspect="1" noChangeArrowheads="1"/>
        </xdr:cNvSpPr>
      </xdr:nvSpPr>
      <xdr:spPr bwMode="auto">
        <a:xfrm>
          <a:off x="148971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1133475</xdr:colOff>
      <xdr:row>198</xdr:row>
      <xdr:rowOff>0</xdr:rowOff>
    </xdr:from>
    <xdr:to>
      <xdr:col>7</xdr:col>
      <xdr:colOff>1133475</xdr:colOff>
      <xdr:row>198</xdr:row>
      <xdr:rowOff>152400</xdr:rowOff>
    </xdr:to>
    <xdr:sp macro="" textlink="">
      <xdr:nvSpPr>
        <xdr:cNvPr id="58902" name="AutoShape 8" descr="Eliminar factor o condición interno del establecimiento educativo 29187">
          <a:extLst>
            <a:ext uri="{FF2B5EF4-FFF2-40B4-BE49-F238E27FC236}">
              <a16:creationId xmlns:a16="http://schemas.microsoft.com/office/drawing/2014/main" id="{2582B05B-2661-437A-A233-1916D96BA09D}"/>
            </a:ext>
          </a:extLst>
        </xdr:cNvPr>
        <xdr:cNvSpPr>
          <a:spLocks noChangeAspect="1" noChangeArrowheads="1"/>
        </xdr:cNvSpPr>
      </xdr:nvSpPr>
      <xdr:spPr bwMode="auto">
        <a:xfrm>
          <a:off x="1586865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1295400</xdr:colOff>
      <xdr:row>198</xdr:row>
      <xdr:rowOff>0</xdr:rowOff>
    </xdr:from>
    <xdr:to>
      <xdr:col>7</xdr:col>
      <xdr:colOff>1362075</xdr:colOff>
      <xdr:row>198</xdr:row>
      <xdr:rowOff>152400</xdr:rowOff>
    </xdr:to>
    <xdr:sp macro="" textlink="">
      <xdr:nvSpPr>
        <xdr:cNvPr id="58903" name="AutoShape 9" descr="Eliminar factor o condición interno del establecimiento educativo 29193">
          <a:extLst>
            <a:ext uri="{FF2B5EF4-FFF2-40B4-BE49-F238E27FC236}">
              <a16:creationId xmlns:a16="http://schemas.microsoft.com/office/drawing/2014/main" id="{17DC972D-A65F-419E-8262-90FD53D7E7F6}"/>
            </a:ext>
          </a:extLst>
        </xdr:cNvPr>
        <xdr:cNvSpPr>
          <a:spLocks noChangeAspect="1" noChangeArrowheads="1"/>
        </xdr:cNvSpPr>
      </xdr:nvSpPr>
      <xdr:spPr bwMode="auto">
        <a:xfrm>
          <a:off x="1603057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904" name="AutoShape 1" descr="Eliminar factor o condición interno del establecimiento educativo 29184">
          <a:extLst>
            <a:ext uri="{FF2B5EF4-FFF2-40B4-BE49-F238E27FC236}">
              <a16:creationId xmlns:a16="http://schemas.microsoft.com/office/drawing/2014/main" id="{BBEDA912-6AE4-4D4B-B4E8-5B02B8272372}"/>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198</xdr:row>
      <xdr:rowOff>0</xdr:rowOff>
    </xdr:from>
    <xdr:to>
      <xdr:col>7</xdr:col>
      <xdr:colOff>314325</xdr:colOff>
      <xdr:row>198</xdr:row>
      <xdr:rowOff>152400</xdr:rowOff>
    </xdr:to>
    <xdr:sp macro="" textlink="">
      <xdr:nvSpPr>
        <xdr:cNvPr id="58905" name="AutoShape 2" descr="Eliminar factor o condición interno del establecimiento educativo 29186">
          <a:extLst>
            <a:ext uri="{FF2B5EF4-FFF2-40B4-BE49-F238E27FC236}">
              <a16:creationId xmlns:a16="http://schemas.microsoft.com/office/drawing/2014/main" id="{124F63C8-A7BF-49E7-8C45-750028BF4790}"/>
            </a:ext>
          </a:extLst>
        </xdr:cNvPr>
        <xdr:cNvSpPr>
          <a:spLocks noChangeAspect="1" noChangeArrowheads="1"/>
        </xdr:cNvSpPr>
      </xdr:nvSpPr>
      <xdr:spPr bwMode="auto">
        <a:xfrm>
          <a:off x="148971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971550</xdr:colOff>
      <xdr:row>198</xdr:row>
      <xdr:rowOff>0</xdr:rowOff>
    </xdr:from>
    <xdr:to>
      <xdr:col>7</xdr:col>
      <xdr:colOff>1019175</xdr:colOff>
      <xdr:row>198</xdr:row>
      <xdr:rowOff>152400</xdr:rowOff>
    </xdr:to>
    <xdr:sp macro="" textlink="">
      <xdr:nvSpPr>
        <xdr:cNvPr id="58906" name="AutoShape 7" descr="Eliminar factor o condición interno del establecimiento educativo 29191">
          <a:extLst>
            <a:ext uri="{FF2B5EF4-FFF2-40B4-BE49-F238E27FC236}">
              <a16:creationId xmlns:a16="http://schemas.microsoft.com/office/drawing/2014/main" id="{33A77561-ABCD-4B65-B0AD-851AF8801C42}"/>
            </a:ext>
          </a:extLst>
        </xdr:cNvPr>
        <xdr:cNvSpPr>
          <a:spLocks noChangeAspect="1" noChangeArrowheads="1"/>
        </xdr:cNvSpPr>
      </xdr:nvSpPr>
      <xdr:spPr bwMode="auto">
        <a:xfrm>
          <a:off x="15706725" y="61912500"/>
          <a:ext cx="47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1133475</xdr:colOff>
      <xdr:row>198</xdr:row>
      <xdr:rowOff>0</xdr:rowOff>
    </xdr:from>
    <xdr:to>
      <xdr:col>7</xdr:col>
      <xdr:colOff>1133475</xdr:colOff>
      <xdr:row>198</xdr:row>
      <xdr:rowOff>152400</xdr:rowOff>
    </xdr:to>
    <xdr:sp macro="" textlink="">
      <xdr:nvSpPr>
        <xdr:cNvPr id="58907" name="AutoShape 8" descr="Eliminar factor o condición interno del establecimiento educativo 29187">
          <a:extLst>
            <a:ext uri="{FF2B5EF4-FFF2-40B4-BE49-F238E27FC236}">
              <a16:creationId xmlns:a16="http://schemas.microsoft.com/office/drawing/2014/main" id="{4D6A614D-92E7-4235-94FD-3FCA7FF3EBBB}"/>
            </a:ext>
          </a:extLst>
        </xdr:cNvPr>
        <xdr:cNvSpPr>
          <a:spLocks noChangeAspect="1" noChangeArrowheads="1"/>
        </xdr:cNvSpPr>
      </xdr:nvSpPr>
      <xdr:spPr bwMode="auto">
        <a:xfrm>
          <a:off x="1586865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1295400</xdr:colOff>
      <xdr:row>198</xdr:row>
      <xdr:rowOff>0</xdr:rowOff>
    </xdr:from>
    <xdr:to>
      <xdr:col>7</xdr:col>
      <xdr:colOff>1362075</xdr:colOff>
      <xdr:row>198</xdr:row>
      <xdr:rowOff>152400</xdr:rowOff>
    </xdr:to>
    <xdr:sp macro="" textlink="">
      <xdr:nvSpPr>
        <xdr:cNvPr id="58908" name="AutoShape 9" descr="Eliminar factor o condición interno del establecimiento educativo 29193">
          <a:extLst>
            <a:ext uri="{FF2B5EF4-FFF2-40B4-BE49-F238E27FC236}">
              <a16:creationId xmlns:a16="http://schemas.microsoft.com/office/drawing/2014/main" id="{78B76A96-7C44-4DC5-80EC-0A888BAC240E}"/>
            </a:ext>
          </a:extLst>
        </xdr:cNvPr>
        <xdr:cNvSpPr>
          <a:spLocks noChangeAspect="1" noChangeArrowheads="1"/>
        </xdr:cNvSpPr>
      </xdr:nvSpPr>
      <xdr:spPr bwMode="auto">
        <a:xfrm>
          <a:off x="1603057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909" name="AutoShape 1" descr="Eliminar factor o condición interno del establecimiento educativo 29184">
          <a:extLst>
            <a:ext uri="{FF2B5EF4-FFF2-40B4-BE49-F238E27FC236}">
              <a16:creationId xmlns:a16="http://schemas.microsoft.com/office/drawing/2014/main" id="{662B5B7A-58FB-4511-A109-35262D8144B1}"/>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209550</xdr:colOff>
      <xdr:row>200</xdr:row>
      <xdr:rowOff>85725</xdr:rowOff>
    </xdr:from>
    <xdr:to>
      <xdr:col>7</xdr:col>
      <xdr:colOff>361950</xdr:colOff>
      <xdr:row>201</xdr:row>
      <xdr:rowOff>66674</xdr:rowOff>
    </xdr:to>
    <xdr:sp macro="" textlink="">
      <xdr:nvSpPr>
        <xdr:cNvPr id="58910" name="AutoShape 2" descr="Eliminar factor o condición interno del establecimiento educativo 29186">
          <a:extLst>
            <a:ext uri="{FF2B5EF4-FFF2-40B4-BE49-F238E27FC236}">
              <a16:creationId xmlns:a16="http://schemas.microsoft.com/office/drawing/2014/main" id="{CF2CCA0F-195D-4F3E-8143-C3838D543A75}"/>
            </a:ext>
          </a:extLst>
        </xdr:cNvPr>
        <xdr:cNvSpPr>
          <a:spLocks noChangeAspect="1" noChangeArrowheads="1"/>
        </xdr:cNvSpPr>
      </xdr:nvSpPr>
      <xdr:spPr bwMode="auto">
        <a:xfrm>
          <a:off x="14944725" y="62322075"/>
          <a:ext cx="1524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1133475</xdr:colOff>
      <xdr:row>198</xdr:row>
      <xdr:rowOff>0</xdr:rowOff>
    </xdr:from>
    <xdr:to>
      <xdr:col>7</xdr:col>
      <xdr:colOff>1133475</xdr:colOff>
      <xdr:row>198</xdr:row>
      <xdr:rowOff>152400</xdr:rowOff>
    </xdr:to>
    <xdr:sp macro="" textlink="">
      <xdr:nvSpPr>
        <xdr:cNvPr id="58911" name="AutoShape 8" descr="Eliminar factor o condición interno del establecimiento educativo 29187">
          <a:extLst>
            <a:ext uri="{FF2B5EF4-FFF2-40B4-BE49-F238E27FC236}">
              <a16:creationId xmlns:a16="http://schemas.microsoft.com/office/drawing/2014/main" id="{F63C9D3F-DAA4-4123-A82D-49C1884B16B4}"/>
            </a:ext>
          </a:extLst>
        </xdr:cNvPr>
        <xdr:cNvSpPr>
          <a:spLocks noChangeAspect="1" noChangeArrowheads="1"/>
        </xdr:cNvSpPr>
      </xdr:nvSpPr>
      <xdr:spPr bwMode="auto">
        <a:xfrm>
          <a:off x="1586865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1276350</xdr:colOff>
      <xdr:row>201</xdr:row>
      <xdr:rowOff>38100</xdr:rowOff>
    </xdr:from>
    <xdr:to>
      <xdr:col>7</xdr:col>
      <xdr:colOff>1343025</xdr:colOff>
      <xdr:row>202</xdr:row>
      <xdr:rowOff>19050</xdr:rowOff>
    </xdr:to>
    <xdr:sp macro="" textlink="">
      <xdr:nvSpPr>
        <xdr:cNvPr id="58912" name="AutoShape 9" descr="Eliminar factor o condición interno del establecimiento educativo 29193">
          <a:extLst>
            <a:ext uri="{FF2B5EF4-FFF2-40B4-BE49-F238E27FC236}">
              <a16:creationId xmlns:a16="http://schemas.microsoft.com/office/drawing/2014/main" id="{915A8EF5-6C2D-4E44-A7D8-9342C5F177FE}"/>
            </a:ext>
          </a:extLst>
        </xdr:cNvPr>
        <xdr:cNvSpPr>
          <a:spLocks noChangeAspect="1" noChangeArrowheads="1"/>
        </xdr:cNvSpPr>
      </xdr:nvSpPr>
      <xdr:spPr bwMode="auto">
        <a:xfrm>
          <a:off x="16011525" y="62436375"/>
          <a:ext cx="666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913" name="AutoShape 1" descr="Eliminar factor o condición interno del establecimiento educativo 29184">
          <a:extLst>
            <a:ext uri="{FF2B5EF4-FFF2-40B4-BE49-F238E27FC236}">
              <a16:creationId xmlns:a16="http://schemas.microsoft.com/office/drawing/2014/main" id="{E99E952F-D7EF-4B6F-8728-C1543A24C5AF}"/>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1295400</xdr:colOff>
      <xdr:row>198</xdr:row>
      <xdr:rowOff>0</xdr:rowOff>
    </xdr:from>
    <xdr:to>
      <xdr:col>7</xdr:col>
      <xdr:colOff>1362075</xdr:colOff>
      <xdr:row>198</xdr:row>
      <xdr:rowOff>152400</xdr:rowOff>
    </xdr:to>
    <xdr:sp macro="" textlink="">
      <xdr:nvSpPr>
        <xdr:cNvPr id="58914" name="AutoShape 9" descr="Eliminar factor o condición interno del establecimiento educativo 29193">
          <a:extLst>
            <a:ext uri="{FF2B5EF4-FFF2-40B4-BE49-F238E27FC236}">
              <a16:creationId xmlns:a16="http://schemas.microsoft.com/office/drawing/2014/main" id="{0BD22CAC-FE8B-48AA-8F60-46F809D2D701}"/>
            </a:ext>
          </a:extLst>
        </xdr:cNvPr>
        <xdr:cNvSpPr>
          <a:spLocks noChangeAspect="1" noChangeArrowheads="1"/>
        </xdr:cNvSpPr>
      </xdr:nvSpPr>
      <xdr:spPr bwMode="auto">
        <a:xfrm>
          <a:off x="1603057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915" name="AutoShape 1" descr="Eliminar factor o condición interno del establecimiento educativo 29184">
          <a:extLst>
            <a:ext uri="{FF2B5EF4-FFF2-40B4-BE49-F238E27FC236}">
              <a16:creationId xmlns:a16="http://schemas.microsoft.com/office/drawing/2014/main" id="{3650CF90-5225-45E4-9850-FF213EE273EE}"/>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198</xdr:row>
      <xdr:rowOff>0</xdr:rowOff>
    </xdr:from>
    <xdr:to>
      <xdr:col>7</xdr:col>
      <xdr:colOff>314325</xdr:colOff>
      <xdr:row>198</xdr:row>
      <xdr:rowOff>152400</xdr:rowOff>
    </xdr:to>
    <xdr:sp macro="" textlink="">
      <xdr:nvSpPr>
        <xdr:cNvPr id="58916" name="AutoShape 2" descr="Eliminar factor o condición interno del establecimiento educativo 29186">
          <a:extLst>
            <a:ext uri="{FF2B5EF4-FFF2-40B4-BE49-F238E27FC236}">
              <a16:creationId xmlns:a16="http://schemas.microsoft.com/office/drawing/2014/main" id="{C763B548-6811-4F1B-9A04-CFCD2263872C}"/>
            </a:ext>
          </a:extLst>
        </xdr:cNvPr>
        <xdr:cNvSpPr>
          <a:spLocks noChangeAspect="1" noChangeArrowheads="1"/>
        </xdr:cNvSpPr>
      </xdr:nvSpPr>
      <xdr:spPr bwMode="auto">
        <a:xfrm>
          <a:off x="148971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1133475</xdr:colOff>
      <xdr:row>198</xdr:row>
      <xdr:rowOff>0</xdr:rowOff>
    </xdr:from>
    <xdr:to>
      <xdr:col>7</xdr:col>
      <xdr:colOff>1133475</xdr:colOff>
      <xdr:row>198</xdr:row>
      <xdr:rowOff>152400</xdr:rowOff>
    </xdr:to>
    <xdr:sp macro="" textlink="">
      <xdr:nvSpPr>
        <xdr:cNvPr id="58917" name="AutoShape 8" descr="Eliminar factor o condición interno del establecimiento educativo 29187">
          <a:extLst>
            <a:ext uri="{FF2B5EF4-FFF2-40B4-BE49-F238E27FC236}">
              <a16:creationId xmlns:a16="http://schemas.microsoft.com/office/drawing/2014/main" id="{5EC85AD7-FAD4-42D6-AA36-9AEBE55F4B29}"/>
            </a:ext>
          </a:extLst>
        </xdr:cNvPr>
        <xdr:cNvSpPr>
          <a:spLocks noChangeAspect="1" noChangeArrowheads="1"/>
        </xdr:cNvSpPr>
      </xdr:nvSpPr>
      <xdr:spPr bwMode="auto">
        <a:xfrm>
          <a:off x="1586865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1295400</xdr:colOff>
      <xdr:row>198</xdr:row>
      <xdr:rowOff>0</xdr:rowOff>
    </xdr:from>
    <xdr:to>
      <xdr:col>7</xdr:col>
      <xdr:colOff>1362075</xdr:colOff>
      <xdr:row>198</xdr:row>
      <xdr:rowOff>152400</xdr:rowOff>
    </xdr:to>
    <xdr:sp macro="" textlink="">
      <xdr:nvSpPr>
        <xdr:cNvPr id="58918" name="AutoShape 9" descr="Eliminar factor o condición interno del establecimiento educativo 29193">
          <a:extLst>
            <a:ext uri="{FF2B5EF4-FFF2-40B4-BE49-F238E27FC236}">
              <a16:creationId xmlns:a16="http://schemas.microsoft.com/office/drawing/2014/main" id="{C5D68FAC-15BC-497E-9F42-A9B25FDF810F}"/>
            </a:ext>
          </a:extLst>
        </xdr:cNvPr>
        <xdr:cNvSpPr>
          <a:spLocks noChangeAspect="1" noChangeArrowheads="1"/>
        </xdr:cNvSpPr>
      </xdr:nvSpPr>
      <xdr:spPr bwMode="auto">
        <a:xfrm>
          <a:off x="1603057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919" name="AutoShape 1" descr="Eliminar factor o condición interno del establecimiento educativo 29184">
          <a:extLst>
            <a:ext uri="{FF2B5EF4-FFF2-40B4-BE49-F238E27FC236}">
              <a16:creationId xmlns:a16="http://schemas.microsoft.com/office/drawing/2014/main" id="{AF84BF94-176B-40A7-8E26-BF96FA80B77B}"/>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198</xdr:row>
      <xdr:rowOff>0</xdr:rowOff>
    </xdr:from>
    <xdr:to>
      <xdr:col>7</xdr:col>
      <xdr:colOff>314325</xdr:colOff>
      <xdr:row>198</xdr:row>
      <xdr:rowOff>152400</xdr:rowOff>
    </xdr:to>
    <xdr:sp macro="" textlink="">
      <xdr:nvSpPr>
        <xdr:cNvPr id="58920" name="AutoShape 2" descr="Eliminar factor o condición interno del establecimiento educativo 29186">
          <a:extLst>
            <a:ext uri="{FF2B5EF4-FFF2-40B4-BE49-F238E27FC236}">
              <a16:creationId xmlns:a16="http://schemas.microsoft.com/office/drawing/2014/main" id="{BC1A2921-35E9-4682-9626-6D3791AC6C72}"/>
            </a:ext>
          </a:extLst>
        </xdr:cNvPr>
        <xdr:cNvSpPr>
          <a:spLocks noChangeAspect="1" noChangeArrowheads="1"/>
        </xdr:cNvSpPr>
      </xdr:nvSpPr>
      <xdr:spPr bwMode="auto">
        <a:xfrm>
          <a:off x="1489710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971550</xdr:colOff>
      <xdr:row>198</xdr:row>
      <xdr:rowOff>0</xdr:rowOff>
    </xdr:from>
    <xdr:to>
      <xdr:col>7</xdr:col>
      <xdr:colOff>1019175</xdr:colOff>
      <xdr:row>198</xdr:row>
      <xdr:rowOff>152400</xdr:rowOff>
    </xdr:to>
    <xdr:sp macro="" textlink="">
      <xdr:nvSpPr>
        <xdr:cNvPr id="58921" name="AutoShape 7" descr="Eliminar factor o condición interno del establecimiento educativo 29191">
          <a:extLst>
            <a:ext uri="{FF2B5EF4-FFF2-40B4-BE49-F238E27FC236}">
              <a16:creationId xmlns:a16="http://schemas.microsoft.com/office/drawing/2014/main" id="{0C6B899C-4425-48AA-A1D6-ECE1403CE5EB}"/>
            </a:ext>
          </a:extLst>
        </xdr:cNvPr>
        <xdr:cNvSpPr>
          <a:spLocks noChangeAspect="1" noChangeArrowheads="1"/>
        </xdr:cNvSpPr>
      </xdr:nvSpPr>
      <xdr:spPr bwMode="auto">
        <a:xfrm>
          <a:off x="15706725" y="61912500"/>
          <a:ext cx="47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1133475</xdr:colOff>
      <xdr:row>198</xdr:row>
      <xdr:rowOff>0</xdr:rowOff>
    </xdr:from>
    <xdr:to>
      <xdr:col>7</xdr:col>
      <xdr:colOff>1133475</xdr:colOff>
      <xdr:row>198</xdr:row>
      <xdr:rowOff>152400</xdr:rowOff>
    </xdr:to>
    <xdr:sp macro="" textlink="">
      <xdr:nvSpPr>
        <xdr:cNvPr id="58922" name="AutoShape 8" descr="Eliminar factor o condición interno del establecimiento educativo 29187">
          <a:extLst>
            <a:ext uri="{FF2B5EF4-FFF2-40B4-BE49-F238E27FC236}">
              <a16:creationId xmlns:a16="http://schemas.microsoft.com/office/drawing/2014/main" id="{D7FBF9F5-AA2F-454A-A742-5BAD27C6E636}"/>
            </a:ext>
          </a:extLst>
        </xdr:cNvPr>
        <xdr:cNvSpPr>
          <a:spLocks noChangeAspect="1" noChangeArrowheads="1"/>
        </xdr:cNvSpPr>
      </xdr:nvSpPr>
      <xdr:spPr bwMode="auto">
        <a:xfrm>
          <a:off x="1586865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1295400</xdr:colOff>
      <xdr:row>198</xdr:row>
      <xdr:rowOff>0</xdr:rowOff>
    </xdr:from>
    <xdr:to>
      <xdr:col>7</xdr:col>
      <xdr:colOff>1362075</xdr:colOff>
      <xdr:row>198</xdr:row>
      <xdr:rowOff>152400</xdr:rowOff>
    </xdr:to>
    <xdr:sp macro="" textlink="">
      <xdr:nvSpPr>
        <xdr:cNvPr id="58923" name="AutoShape 9" descr="Eliminar factor o condición interno del establecimiento educativo 29193">
          <a:extLst>
            <a:ext uri="{FF2B5EF4-FFF2-40B4-BE49-F238E27FC236}">
              <a16:creationId xmlns:a16="http://schemas.microsoft.com/office/drawing/2014/main" id="{D2E2B3C7-1B43-4CA9-AA26-F0DD0194318B}"/>
            </a:ext>
          </a:extLst>
        </xdr:cNvPr>
        <xdr:cNvSpPr>
          <a:spLocks noChangeAspect="1" noChangeArrowheads="1"/>
        </xdr:cNvSpPr>
      </xdr:nvSpPr>
      <xdr:spPr bwMode="auto">
        <a:xfrm>
          <a:off x="16030575" y="61912500"/>
          <a:ext cx="66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198</xdr:row>
      <xdr:rowOff>0</xdr:rowOff>
    </xdr:from>
    <xdr:to>
      <xdr:col>7</xdr:col>
      <xdr:colOff>152400</xdr:colOff>
      <xdr:row>198</xdr:row>
      <xdr:rowOff>152400</xdr:rowOff>
    </xdr:to>
    <xdr:sp macro="" textlink="">
      <xdr:nvSpPr>
        <xdr:cNvPr id="58924" name="AutoShape 1" descr="Eliminar factor o condición interno del establecimiento educativo 29184">
          <a:extLst>
            <a:ext uri="{FF2B5EF4-FFF2-40B4-BE49-F238E27FC236}">
              <a16:creationId xmlns:a16="http://schemas.microsoft.com/office/drawing/2014/main" id="{5FC42385-7E89-453E-BDE9-F167C90B16F3}"/>
            </a:ext>
          </a:extLst>
        </xdr:cNvPr>
        <xdr:cNvSpPr>
          <a:spLocks noChangeAspect="1" noChangeArrowheads="1"/>
        </xdr:cNvSpPr>
      </xdr:nvSpPr>
      <xdr:spPr bwMode="auto">
        <a:xfrm>
          <a:off x="14735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209550</xdr:colOff>
      <xdr:row>200</xdr:row>
      <xdr:rowOff>85725</xdr:rowOff>
    </xdr:from>
    <xdr:to>
      <xdr:col>7</xdr:col>
      <xdr:colOff>361950</xdr:colOff>
      <xdr:row>201</xdr:row>
      <xdr:rowOff>66674</xdr:rowOff>
    </xdr:to>
    <xdr:sp macro="" textlink="">
      <xdr:nvSpPr>
        <xdr:cNvPr id="58925" name="AutoShape 2" descr="Eliminar factor o condición interno del establecimiento educativo 29186">
          <a:extLst>
            <a:ext uri="{FF2B5EF4-FFF2-40B4-BE49-F238E27FC236}">
              <a16:creationId xmlns:a16="http://schemas.microsoft.com/office/drawing/2014/main" id="{58EBB6D6-ED80-4CD7-9746-F452BBA32047}"/>
            </a:ext>
          </a:extLst>
        </xdr:cNvPr>
        <xdr:cNvSpPr>
          <a:spLocks noChangeAspect="1" noChangeArrowheads="1"/>
        </xdr:cNvSpPr>
      </xdr:nvSpPr>
      <xdr:spPr bwMode="auto">
        <a:xfrm>
          <a:off x="14944725" y="62322075"/>
          <a:ext cx="1524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1133475</xdr:colOff>
      <xdr:row>198</xdr:row>
      <xdr:rowOff>0</xdr:rowOff>
    </xdr:from>
    <xdr:to>
      <xdr:col>7</xdr:col>
      <xdr:colOff>1133475</xdr:colOff>
      <xdr:row>198</xdr:row>
      <xdr:rowOff>152400</xdr:rowOff>
    </xdr:to>
    <xdr:sp macro="" textlink="">
      <xdr:nvSpPr>
        <xdr:cNvPr id="58926" name="AutoShape 8" descr="Eliminar factor o condición interno del establecimiento educativo 29187">
          <a:extLst>
            <a:ext uri="{FF2B5EF4-FFF2-40B4-BE49-F238E27FC236}">
              <a16:creationId xmlns:a16="http://schemas.microsoft.com/office/drawing/2014/main" id="{DED070F8-9363-4023-A2C3-21F505246DDC}"/>
            </a:ext>
          </a:extLst>
        </xdr:cNvPr>
        <xdr:cNvSpPr>
          <a:spLocks noChangeAspect="1" noChangeArrowheads="1"/>
        </xdr:cNvSpPr>
      </xdr:nvSpPr>
      <xdr:spPr bwMode="auto">
        <a:xfrm>
          <a:off x="15868650" y="619125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1276350</xdr:colOff>
      <xdr:row>201</xdr:row>
      <xdr:rowOff>38100</xdr:rowOff>
    </xdr:from>
    <xdr:to>
      <xdr:col>7</xdr:col>
      <xdr:colOff>1343025</xdr:colOff>
      <xdr:row>202</xdr:row>
      <xdr:rowOff>19050</xdr:rowOff>
    </xdr:to>
    <xdr:sp macro="" textlink="">
      <xdr:nvSpPr>
        <xdr:cNvPr id="58927" name="AutoShape 9" descr="Eliminar factor o condición interno del establecimiento educativo 29193">
          <a:extLst>
            <a:ext uri="{FF2B5EF4-FFF2-40B4-BE49-F238E27FC236}">
              <a16:creationId xmlns:a16="http://schemas.microsoft.com/office/drawing/2014/main" id="{A65C69A5-960A-4408-99B0-A93C9DCE4E23}"/>
            </a:ext>
          </a:extLst>
        </xdr:cNvPr>
        <xdr:cNvSpPr>
          <a:spLocks noChangeAspect="1" noChangeArrowheads="1"/>
        </xdr:cNvSpPr>
      </xdr:nvSpPr>
      <xdr:spPr bwMode="auto">
        <a:xfrm>
          <a:off x="16011525" y="62436375"/>
          <a:ext cx="666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28" name="AutoShape 10" descr="Eliminar factor o condición interno del establecimiento educativo 29189">
          <a:extLst>
            <a:ext uri="{FF2B5EF4-FFF2-40B4-BE49-F238E27FC236}">
              <a16:creationId xmlns:a16="http://schemas.microsoft.com/office/drawing/2014/main" id="{17F729CF-A06C-4E2C-8902-761D8B52505D}"/>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400050</xdr:colOff>
      <xdr:row>198</xdr:row>
      <xdr:rowOff>0</xdr:rowOff>
    </xdr:from>
    <xdr:to>
      <xdr:col>8</xdr:col>
      <xdr:colOff>552450</xdr:colOff>
      <xdr:row>198</xdr:row>
      <xdr:rowOff>152400</xdr:rowOff>
    </xdr:to>
    <xdr:sp macro="" textlink="">
      <xdr:nvSpPr>
        <xdr:cNvPr id="58929" name="AutoShape 12" descr="Eliminar factor o condición interno del establecimiento educativo 29196">
          <a:extLst>
            <a:ext uri="{FF2B5EF4-FFF2-40B4-BE49-F238E27FC236}">
              <a16:creationId xmlns:a16="http://schemas.microsoft.com/office/drawing/2014/main" id="{7D787FD8-6283-49EA-8A26-795C2B8AA756}"/>
            </a:ext>
          </a:extLst>
        </xdr:cNvPr>
        <xdr:cNvSpPr>
          <a:spLocks noChangeAspect="1" noChangeArrowheads="1"/>
        </xdr:cNvSpPr>
      </xdr:nvSpPr>
      <xdr:spPr bwMode="auto">
        <a:xfrm>
          <a:off x="17402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30" name="AutoShape 10" descr="Eliminar factor o condición interno del establecimiento educativo 29189">
          <a:extLst>
            <a:ext uri="{FF2B5EF4-FFF2-40B4-BE49-F238E27FC236}">
              <a16:creationId xmlns:a16="http://schemas.microsoft.com/office/drawing/2014/main" id="{18C7FC60-D027-47F5-A9ED-39FC7E2E23B1}"/>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198</xdr:row>
      <xdr:rowOff>0</xdr:rowOff>
    </xdr:from>
    <xdr:to>
      <xdr:col>8</xdr:col>
      <xdr:colOff>390525</xdr:colOff>
      <xdr:row>198</xdr:row>
      <xdr:rowOff>152400</xdr:rowOff>
    </xdr:to>
    <xdr:sp macro="" textlink="">
      <xdr:nvSpPr>
        <xdr:cNvPr id="58931" name="AutoShape 11" descr="Eliminar factor o condición interno del establecimiento educativo 29194">
          <a:extLst>
            <a:ext uri="{FF2B5EF4-FFF2-40B4-BE49-F238E27FC236}">
              <a16:creationId xmlns:a16="http://schemas.microsoft.com/office/drawing/2014/main" id="{7F339754-A4A4-4183-8BDC-AD3BC764458A}"/>
            </a:ext>
          </a:extLst>
        </xdr:cNvPr>
        <xdr:cNvSpPr>
          <a:spLocks noChangeAspect="1" noChangeArrowheads="1"/>
        </xdr:cNvSpPr>
      </xdr:nvSpPr>
      <xdr:spPr bwMode="auto">
        <a:xfrm>
          <a:off x="172402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400050</xdr:colOff>
      <xdr:row>198</xdr:row>
      <xdr:rowOff>0</xdr:rowOff>
    </xdr:from>
    <xdr:to>
      <xdr:col>8</xdr:col>
      <xdr:colOff>552450</xdr:colOff>
      <xdr:row>198</xdr:row>
      <xdr:rowOff>152400</xdr:rowOff>
    </xdr:to>
    <xdr:sp macro="" textlink="">
      <xdr:nvSpPr>
        <xdr:cNvPr id="58932" name="AutoShape 12" descr="Eliminar factor o condición interno del establecimiento educativo 29196">
          <a:extLst>
            <a:ext uri="{FF2B5EF4-FFF2-40B4-BE49-F238E27FC236}">
              <a16:creationId xmlns:a16="http://schemas.microsoft.com/office/drawing/2014/main" id="{5202EB3C-DF77-40CB-8CD5-25A52066F515}"/>
            </a:ext>
          </a:extLst>
        </xdr:cNvPr>
        <xdr:cNvSpPr>
          <a:spLocks noChangeAspect="1" noChangeArrowheads="1"/>
        </xdr:cNvSpPr>
      </xdr:nvSpPr>
      <xdr:spPr bwMode="auto">
        <a:xfrm>
          <a:off x="17402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33" name="AutoShape 10" descr="Eliminar factor o condición interno del establecimiento educativo 29189">
          <a:extLst>
            <a:ext uri="{FF2B5EF4-FFF2-40B4-BE49-F238E27FC236}">
              <a16:creationId xmlns:a16="http://schemas.microsoft.com/office/drawing/2014/main" id="{52C1656C-7680-498F-9C23-5525E5D14B0E}"/>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198</xdr:row>
      <xdr:rowOff>0</xdr:rowOff>
    </xdr:from>
    <xdr:to>
      <xdr:col>8</xdr:col>
      <xdr:colOff>390525</xdr:colOff>
      <xdr:row>198</xdr:row>
      <xdr:rowOff>152400</xdr:rowOff>
    </xdr:to>
    <xdr:sp macro="" textlink="">
      <xdr:nvSpPr>
        <xdr:cNvPr id="58934" name="AutoShape 11" descr="Eliminar factor o condición interno del establecimiento educativo 29194">
          <a:extLst>
            <a:ext uri="{FF2B5EF4-FFF2-40B4-BE49-F238E27FC236}">
              <a16:creationId xmlns:a16="http://schemas.microsoft.com/office/drawing/2014/main" id="{7D7753F0-46C1-4180-A36A-1F78990E4745}"/>
            </a:ext>
          </a:extLst>
        </xdr:cNvPr>
        <xdr:cNvSpPr>
          <a:spLocks noChangeAspect="1" noChangeArrowheads="1"/>
        </xdr:cNvSpPr>
      </xdr:nvSpPr>
      <xdr:spPr bwMode="auto">
        <a:xfrm>
          <a:off x="172402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400050</xdr:colOff>
      <xdr:row>198</xdr:row>
      <xdr:rowOff>0</xdr:rowOff>
    </xdr:from>
    <xdr:to>
      <xdr:col>8</xdr:col>
      <xdr:colOff>552450</xdr:colOff>
      <xdr:row>198</xdr:row>
      <xdr:rowOff>152400</xdr:rowOff>
    </xdr:to>
    <xdr:sp macro="" textlink="">
      <xdr:nvSpPr>
        <xdr:cNvPr id="58935" name="AutoShape 12" descr="Eliminar factor o condición interno del establecimiento educativo 29196">
          <a:extLst>
            <a:ext uri="{FF2B5EF4-FFF2-40B4-BE49-F238E27FC236}">
              <a16:creationId xmlns:a16="http://schemas.microsoft.com/office/drawing/2014/main" id="{2598846F-08FC-4B6E-AD6D-2282FC166C5F}"/>
            </a:ext>
          </a:extLst>
        </xdr:cNvPr>
        <xdr:cNvSpPr>
          <a:spLocks noChangeAspect="1" noChangeArrowheads="1"/>
        </xdr:cNvSpPr>
      </xdr:nvSpPr>
      <xdr:spPr bwMode="auto">
        <a:xfrm>
          <a:off x="17402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36" name="AutoShape 10" descr="Eliminar factor o condición interno del establecimiento educativo 29189">
          <a:extLst>
            <a:ext uri="{FF2B5EF4-FFF2-40B4-BE49-F238E27FC236}">
              <a16:creationId xmlns:a16="http://schemas.microsoft.com/office/drawing/2014/main" id="{6E2FEF27-3B42-4E57-A794-C5A2842784BC}"/>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198</xdr:row>
      <xdr:rowOff>0</xdr:rowOff>
    </xdr:from>
    <xdr:to>
      <xdr:col>8</xdr:col>
      <xdr:colOff>390525</xdr:colOff>
      <xdr:row>198</xdr:row>
      <xdr:rowOff>152400</xdr:rowOff>
    </xdr:to>
    <xdr:sp macro="" textlink="">
      <xdr:nvSpPr>
        <xdr:cNvPr id="58937" name="AutoShape 11" descr="Eliminar factor o condición interno del establecimiento educativo 29194">
          <a:extLst>
            <a:ext uri="{FF2B5EF4-FFF2-40B4-BE49-F238E27FC236}">
              <a16:creationId xmlns:a16="http://schemas.microsoft.com/office/drawing/2014/main" id="{6C3C91C3-1DB1-48E8-9E1F-283F678F2E59}"/>
            </a:ext>
          </a:extLst>
        </xdr:cNvPr>
        <xdr:cNvSpPr>
          <a:spLocks noChangeAspect="1" noChangeArrowheads="1"/>
        </xdr:cNvSpPr>
      </xdr:nvSpPr>
      <xdr:spPr bwMode="auto">
        <a:xfrm>
          <a:off x="172402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38" name="AutoShape 10" descr="Eliminar factor o condición interno del establecimiento educativo 29189">
          <a:extLst>
            <a:ext uri="{FF2B5EF4-FFF2-40B4-BE49-F238E27FC236}">
              <a16:creationId xmlns:a16="http://schemas.microsoft.com/office/drawing/2014/main" id="{440D823A-C26A-4FF3-BB17-A97E141847CF}"/>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400050</xdr:colOff>
      <xdr:row>198</xdr:row>
      <xdr:rowOff>0</xdr:rowOff>
    </xdr:from>
    <xdr:to>
      <xdr:col>8</xdr:col>
      <xdr:colOff>552450</xdr:colOff>
      <xdr:row>198</xdr:row>
      <xdr:rowOff>152400</xdr:rowOff>
    </xdr:to>
    <xdr:sp macro="" textlink="">
      <xdr:nvSpPr>
        <xdr:cNvPr id="58939" name="AutoShape 12" descr="Eliminar factor o condición interno del establecimiento educativo 29196">
          <a:extLst>
            <a:ext uri="{FF2B5EF4-FFF2-40B4-BE49-F238E27FC236}">
              <a16:creationId xmlns:a16="http://schemas.microsoft.com/office/drawing/2014/main" id="{E70712D0-8256-4BD2-A093-DB06289328B1}"/>
            </a:ext>
          </a:extLst>
        </xdr:cNvPr>
        <xdr:cNvSpPr>
          <a:spLocks noChangeAspect="1" noChangeArrowheads="1"/>
        </xdr:cNvSpPr>
      </xdr:nvSpPr>
      <xdr:spPr bwMode="auto">
        <a:xfrm>
          <a:off x="17402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40" name="AutoShape 10" descr="Eliminar factor o condición interno del establecimiento educativo 29189">
          <a:extLst>
            <a:ext uri="{FF2B5EF4-FFF2-40B4-BE49-F238E27FC236}">
              <a16:creationId xmlns:a16="http://schemas.microsoft.com/office/drawing/2014/main" id="{A642C03C-19FC-41F8-B1E5-C59A1FAE602C}"/>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198</xdr:row>
      <xdr:rowOff>0</xdr:rowOff>
    </xdr:from>
    <xdr:to>
      <xdr:col>8</xdr:col>
      <xdr:colOff>390525</xdr:colOff>
      <xdr:row>198</xdr:row>
      <xdr:rowOff>152400</xdr:rowOff>
    </xdr:to>
    <xdr:sp macro="" textlink="">
      <xdr:nvSpPr>
        <xdr:cNvPr id="58941" name="AutoShape 11" descr="Eliminar factor o condición interno del establecimiento educativo 29194">
          <a:extLst>
            <a:ext uri="{FF2B5EF4-FFF2-40B4-BE49-F238E27FC236}">
              <a16:creationId xmlns:a16="http://schemas.microsoft.com/office/drawing/2014/main" id="{3FFCC0AF-859A-459A-9361-81D4137689F2}"/>
            </a:ext>
          </a:extLst>
        </xdr:cNvPr>
        <xdr:cNvSpPr>
          <a:spLocks noChangeAspect="1" noChangeArrowheads="1"/>
        </xdr:cNvSpPr>
      </xdr:nvSpPr>
      <xdr:spPr bwMode="auto">
        <a:xfrm>
          <a:off x="172402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400050</xdr:colOff>
      <xdr:row>198</xdr:row>
      <xdr:rowOff>0</xdr:rowOff>
    </xdr:from>
    <xdr:to>
      <xdr:col>8</xdr:col>
      <xdr:colOff>552450</xdr:colOff>
      <xdr:row>198</xdr:row>
      <xdr:rowOff>152400</xdr:rowOff>
    </xdr:to>
    <xdr:sp macro="" textlink="">
      <xdr:nvSpPr>
        <xdr:cNvPr id="58942" name="AutoShape 12" descr="Eliminar factor o condición interno del establecimiento educativo 29196">
          <a:extLst>
            <a:ext uri="{FF2B5EF4-FFF2-40B4-BE49-F238E27FC236}">
              <a16:creationId xmlns:a16="http://schemas.microsoft.com/office/drawing/2014/main" id="{033073C0-7FD9-41CC-92C1-294EB9C835A1}"/>
            </a:ext>
          </a:extLst>
        </xdr:cNvPr>
        <xdr:cNvSpPr>
          <a:spLocks noChangeAspect="1" noChangeArrowheads="1"/>
        </xdr:cNvSpPr>
      </xdr:nvSpPr>
      <xdr:spPr bwMode="auto">
        <a:xfrm>
          <a:off x="17402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43" name="AutoShape 10" descr="Eliminar factor o condición interno del establecimiento educativo 29189">
          <a:extLst>
            <a:ext uri="{FF2B5EF4-FFF2-40B4-BE49-F238E27FC236}">
              <a16:creationId xmlns:a16="http://schemas.microsoft.com/office/drawing/2014/main" id="{ABF45877-3082-4BD2-BC7B-69BB16F73365}"/>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198</xdr:row>
      <xdr:rowOff>0</xdr:rowOff>
    </xdr:from>
    <xdr:to>
      <xdr:col>8</xdr:col>
      <xdr:colOff>390525</xdr:colOff>
      <xdr:row>198</xdr:row>
      <xdr:rowOff>152400</xdr:rowOff>
    </xdr:to>
    <xdr:sp macro="" textlink="">
      <xdr:nvSpPr>
        <xdr:cNvPr id="58944" name="AutoShape 11" descr="Eliminar factor o condición interno del establecimiento educativo 29194">
          <a:extLst>
            <a:ext uri="{FF2B5EF4-FFF2-40B4-BE49-F238E27FC236}">
              <a16:creationId xmlns:a16="http://schemas.microsoft.com/office/drawing/2014/main" id="{A3A99026-6640-4FFC-B2F3-C99FCE7BCC85}"/>
            </a:ext>
          </a:extLst>
        </xdr:cNvPr>
        <xdr:cNvSpPr>
          <a:spLocks noChangeAspect="1" noChangeArrowheads="1"/>
        </xdr:cNvSpPr>
      </xdr:nvSpPr>
      <xdr:spPr bwMode="auto">
        <a:xfrm>
          <a:off x="172402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400050</xdr:colOff>
      <xdr:row>198</xdr:row>
      <xdr:rowOff>0</xdr:rowOff>
    </xdr:from>
    <xdr:to>
      <xdr:col>8</xdr:col>
      <xdr:colOff>552450</xdr:colOff>
      <xdr:row>198</xdr:row>
      <xdr:rowOff>152400</xdr:rowOff>
    </xdr:to>
    <xdr:sp macro="" textlink="">
      <xdr:nvSpPr>
        <xdr:cNvPr id="58945" name="AutoShape 12" descr="Eliminar factor o condición interno del establecimiento educativo 29196">
          <a:extLst>
            <a:ext uri="{FF2B5EF4-FFF2-40B4-BE49-F238E27FC236}">
              <a16:creationId xmlns:a16="http://schemas.microsoft.com/office/drawing/2014/main" id="{D9ED6012-44C2-41D7-B889-A7FDFB2449CF}"/>
            </a:ext>
          </a:extLst>
        </xdr:cNvPr>
        <xdr:cNvSpPr>
          <a:spLocks noChangeAspect="1" noChangeArrowheads="1"/>
        </xdr:cNvSpPr>
      </xdr:nvSpPr>
      <xdr:spPr bwMode="auto">
        <a:xfrm>
          <a:off x="1740217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76200</xdr:colOff>
      <xdr:row>198</xdr:row>
      <xdr:rowOff>0</xdr:rowOff>
    </xdr:from>
    <xdr:to>
      <xdr:col>8</xdr:col>
      <xdr:colOff>228600</xdr:colOff>
      <xdr:row>198</xdr:row>
      <xdr:rowOff>152400</xdr:rowOff>
    </xdr:to>
    <xdr:sp macro="" textlink="">
      <xdr:nvSpPr>
        <xdr:cNvPr id="58946" name="AutoShape 10" descr="Eliminar factor o condición interno del establecimiento educativo 29189">
          <a:extLst>
            <a:ext uri="{FF2B5EF4-FFF2-40B4-BE49-F238E27FC236}">
              <a16:creationId xmlns:a16="http://schemas.microsoft.com/office/drawing/2014/main" id="{D630B016-A235-4334-B083-E2D595CB0C10}"/>
            </a:ext>
          </a:extLst>
        </xdr:cNvPr>
        <xdr:cNvSpPr>
          <a:spLocks noChangeAspect="1" noChangeArrowheads="1"/>
        </xdr:cNvSpPr>
      </xdr:nvSpPr>
      <xdr:spPr bwMode="auto">
        <a:xfrm>
          <a:off x="17078325"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198</xdr:row>
      <xdr:rowOff>0</xdr:rowOff>
    </xdr:from>
    <xdr:to>
      <xdr:col>8</xdr:col>
      <xdr:colOff>390525</xdr:colOff>
      <xdr:row>198</xdr:row>
      <xdr:rowOff>152400</xdr:rowOff>
    </xdr:to>
    <xdr:sp macro="" textlink="">
      <xdr:nvSpPr>
        <xdr:cNvPr id="58947" name="AutoShape 11" descr="Eliminar factor o condición interno del establecimiento educativo 29194">
          <a:extLst>
            <a:ext uri="{FF2B5EF4-FFF2-40B4-BE49-F238E27FC236}">
              <a16:creationId xmlns:a16="http://schemas.microsoft.com/office/drawing/2014/main" id="{BB9529D6-3DB6-4E76-B6DF-15B01688EFC8}"/>
            </a:ext>
          </a:extLst>
        </xdr:cNvPr>
        <xdr:cNvSpPr>
          <a:spLocks noChangeAspect="1" noChangeArrowheads="1"/>
        </xdr:cNvSpPr>
      </xdr:nvSpPr>
      <xdr:spPr bwMode="auto">
        <a:xfrm>
          <a:off x="17240250" y="61912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2752725</xdr:colOff>
      <xdr:row>14</xdr:row>
      <xdr:rowOff>0</xdr:rowOff>
    </xdr:from>
    <xdr:to>
      <xdr:col>3</xdr:col>
      <xdr:colOff>28575</xdr:colOff>
      <xdr:row>14</xdr:row>
      <xdr:rowOff>361950</xdr:rowOff>
    </xdr:to>
    <xdr:pic>
      <xdr:nvPicPr>
        <xdr:cNvPr id="58948" name="11 Imagen" descr="MC900433801.PNG">
          <a:hlinkClick xmlns:r="http://schemas.openxmlformats.org/officeDocument/2006/relationships" r:id="rId1" tooltip="IR A RESUMEN"/>
          <a:extLst>
            <a:ext uri="{FF2B5EF4-FFF2-40B4-BE49-F238E27FC236}">
              <a16:creationId xmlns:a16="http://schemas.microsoft.com/office/drawing/2014/main" id="{BF0092D4-8D58-4504-91C8-D13DCB5423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48275" y="6724650"/>
          <a:ext cx="28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2752725</xdr:colOff>
      <xdr:row>14</xdr:row>
      <xdr:rowOff>19050</xdr:rowOff>
    </xdr:from>
    <xdr:to>
      <xdr:col>3</xdr:col>
      <xdr:colOff>28575</xdr:colOff>
      <xdr:row>14</xdr:row>
      <xdr:rowOff>381000</xdr:rowOff>
    </xdr:to>
    <xdr:pic>
      <xdr:nvPicPr>
        <xdr:cNvPr id="58949" name="11 Imagen" descr="MC900433801.PNG">
          <a:hlinkClick xmlns:r="http://schemas.openxmlformats.org/officeDocument/2006/relationships" r:id="rId1" tooltip="IR A RESUMEN"/>
          <a:extLst>
            <a:ext uri="{FF2B5EF4-FFF2-40B4-BE49-F238E27FC236}">
              <a16:creationId xmlns:a16="http://schemas.microsoft.com/office/drawing/2014/main" id="{994BF17C-265D-440D-BB74-B51A1983B7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48275" y="6743700"/>
          <a:ext cx="28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2752725</xdr:colOff>
      <xdr:row>15</xdr:row>
      <xdr:rowOff>19050</xdr:rowOff>
    </xdr:from>
    <xdr:to>
      <xdr:col>3</xdr:col>
      <xdr:colOff>28575</xdr:colOff>
      <xdr:row>16</xdr:row>
      <xdr:rowOff>28574</xdr:rowOff>
    </xdr:to>
    <xdr:pic>
      <xdr:nvPicPr>
        <xdr:cNvPr id="58950" name="11 Imagen" descr="MC900433801.PNG">
          <a:hlinkClick xmlns:r="http://schemas.openxmlformats.org/officeDocument/2006/relationships" r:id="rId1" tooltip="IR A RESUMEN"/>
          <a:extLst>
            <a:ext uri="{FF2B5EF4-FFF2-40B4-BE49-F238E27FC236}">
              <a16:creationId xmlns:a16="http://schemas.microsoft.com/office/drawing/2014/main" id="{F9F6FA3E-E81A-4C3D-8E51-F89F7D1AEA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48275" y="7305675"/>
          <a:ext cx="285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2752725</xdr:colOff>
      <xdr:row>16</xdr:row>
      <xdr:rowOff>19050</xdr:rowOff>
    </xdr:from>
    <xdr:to>
      <xdr:col>3</xdr:col>
      <xdr:colOff>28575</xdr:colOff>
      <xdr:row>17</xdr:row>
      <xdr:rowOff>28575</xdr:rowOff>
    </xdr:to>
    <xdr:pic>
      <xdr:nvPicPr>
        <xdr:cNvPr id="58951" name="11 Imagen" descr="MC900433801.PNG">
          <a:hlinkClick xmlns:r="http://schemas.openxmlformats.org/officeDocument/2006/relationships" r:id="rId1" tooltip="IR A RESUMEN"/>
          <a:extLst>
            <a:ext uri="{FF2B5EF4-FFF2-40B4-BE49-F238E27FC236}">
              <a16:creationId xmlns:a16="http://schemas.microsoft.com/office/drawing/2014/main" id="{6D03D486-512E-4B67-8BF0-AFEF1B5C3E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48275" y="7667625"/>
          <a:ext cx="285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2752725</xdr:colOff>
      <xdr:row>21</xdr:row>
      <xdr:rowOff>19050</xdr:rowOff>
    </xdr:from>
    <xdr:to>
      <xdr:col>3</xdr:col>
      <xdr:colOff>28575</xdr:colOff>
      <xdr:row>22</xdr:row>
      <xdr:rowOff>28575</xdr:rowOff>
    </xdr:to>
    <xdr:pic>
      <xdr:nvPicPr>
        <xdr:cNvPr id="58952" name="11 Imagen" descr="MC900433801.PNG">
          <a:hlinkClick xmlns:r="http://schemas.openxmlformats.org/officeDocument/2006/relationships" r:id="rId1" tooltip="IR A RESUMEN"/>
          <a:extLst>
            <a:ext uri="{FF2B5EF4-FFF2-40B4-BE49-F238E27FC236}">
              <a16:creationId xmlns:a16="http://schemas.microsoft.com/office/drawing/2014/main" id="{68846ED2-952E-4DC3-A3C0-268D719FDA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48275" y="9477375"/>
          <a:ext cx="285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2752725</xdr:colOff>
      <xdr:row>14</xdr:row>
      <xdr:rowOff>19050</xdr:rowOff>
    </xdr:from>
    <xdr:to>
      <xdr:col>3</xdr:col>
      <xdr:colOff>28575</xdr:colOff>
      <xdr:row>14</xdr:row>
      <xdr:rowOff>381000</xdr:rowOff>
    </xdr:to>
    <xdr:pic>
      <xdr:nvPicPr>
        <xdr:cNvPr id="58953" name="11 Imagen" descr="MC900433801.PNG">
          <a:hlinkClick xmlns:r="http://schemas.openxmlformats.org/officeDocument/2006/relationships" r:id="rId1" tooltip="IR A RESUMEN"/>
          <a:extLst>
            <a:ext uri="{FF2B5EF4-FFF2-40B4-BE49-F238E27FC236}">
              <a16:creationId xmlns:a16="http://schemas.microsoft.com/office/drawing/2014/main" id="{353CF53E-CB0F-4B80-8018-7DDD30346E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48275" y="6743700"/>
          <a:ext cx="28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2771775</xdr:colOff>
      <xdr:row>4</xdr:row>
      <xdr:rowOff>9525</xdr:rowOff>
    </xdr:from>
    <xdr:to>
      <xdr:col>3</xdr:col>
      <xdr:colOff>257175</xdr:colOff>
      <xdr:row>4</xdr:row>
      <xdr:rowOff>266700</xdr:rowOff>
    </xdr:to>
    <xdr:pic>
      <xdr:nvPicPr>
        <xdr:cNvPr id="58954" name="2 Imagen" descr="MC900433801.PNG">
          <a:hlinkClick xmlns:r="http://schemas.openxmlformats.org/officeDocument/2006/relationships" r:id="rId4" tooltip="IR A RESUMEN"/>
          <a:extLst>
            <a:ext uri="{FF2B5EF4-FFF2-40B4-BE49-F238E27FC236}">
              <a16:creationId xmlns:a16="http://schemas.microsoft.com/office/drawing/2014/main" id="{4B30BCC4-AC85-4A24-B1B9-6E1C8EF555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48275" y="1800225"/>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2771775</xdr:colOff>
      <xdr:row>4</xdr:row>
      <xdr:rowOff>9525</xdr:rowOff>
    </xdr:from>
    <xdr:to>
      <xdr:col>3</xdr:col>
      <xdr:colOff>247650</xdr:colOff>
      <xdr:row>4</xdr:row>
      <xdr:rowOff>266700</xdr:rowOff>
    </xdr:to>
    <xdr:pic>
      <xdr:nvPicPr>
        <xdr:cNvPr id="58955" name="2 Imagen" descr="MC900433801.PNG">
          <a:hlinkClick xmlns:r="http://schemas.openxmlformats.org/officeDocument/2006/relationships" r:id="rId4" tooltip="IR A RESUMEN"/>
          <a:extLst>
            <a:ext uri="{FF2B5EF4-FFF2-40B4-BE49-F238E27FC236}">
              <a16:creationId xmlns:a16="http://schemas.microsoft.com/office/drawing/2014/main" id="{2AE6381C-69C0-4814-A2CD-6003353A9D4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48275" y="1800225"/>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2762250</xdr:colOff>
      <xdr:row>8</xdr:row>
      <xdr:rowOff>9525</xdr:rowOff>
    </xdr:from>
    <xdr:to>
      <xdr:col>3</xdr:col>
      <xdr:colOff>247650</xdr:colOff>
      <xdr:row>8</xdr:row>
      <xdr:rowOff>257175</xdr:rowOff>
    </xdr:to>
    <xdr:pic>
      <xdr:nvPicPr>
        <xdr:cNvPr id="58956" name="3 Imagen" descr="MC900433801.PNG">
          <a:hlinkClick xmlns:r="http://schemas.openxmlformats.org/officeDocument/2006/relationships" r:id="rId7" tooltip="IR A RESUMEN"/>
          <a:extLst>
            <a:ext uri="{FF2B5EF4-FFF2-40B4-BE49-F238E27FC236}">
              <a16:creationId xmlns:a16="http://schemas.microsoft.com/office/drawing/2014/main" id="{456E4CBF-95FE-428C-AEF5-9655E3A4CB6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421005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2752725</xdr:colOff>
      <xdr:row>13</xdr:row>
      <xdr:rowOff>9525</xdr:rowOff>
    </xdr:from>
    <xdr:to>
      <xdr:col>3</xdr:col>
      <xdr:colOff>257175</xdr:colOff>
      <xdr:row>13</xdr:row>
      <xdr:rowOff>257175</xdr:rowOff>
    </xdr:to>
    <xdr:pic>
      <xdr:nvPicPr>
        <xdr:cNvPr id="58957" name="4 Imagen" descr="MC900433801.PNG">
          <a:hlinkClick xmlns:r="http://schemas.openxmlformats.org/officeDocument/2006/relationships" r:id="rId9" tooltip="IR A RESUMEN"/>
          <a:extLst>
            <a:ext uri="{FF2B5EF4-FFF2-40B4-BE49-F238E27FC236}">
              <a16:creationId xmlns:a16="http://schemas.microsoft.com/office/drawing/2014/main" id="{EC71599E-89F3-4CF1-BF7F-BC3871B05D5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248275" y="6372225"/>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2781300</xdr:colOff>
      <xdr:row>21</xdr:row>
      <xdr:rowOff>9525</xdr:rowOff>
    </xdr:from>
    <xdr:to>
      <xdr:col>3</xdr:col>
      <xdr:colOff>247650</xdr:colOff>
      <xdr:row>21</xdr:row>
      <xdr:rowOff>257175</xdr:rowOff>
    </xdr:to>
    <xdr:pic>
      <xdr:nvPicPr>
        <xdr:cNvPr id="58958" name="5 Imagen" descr="MC900433801.PNG">
          <a:hlinkClick xmlns:r="http://schemas.openxmlformats.org/officeDocument/2006/relationships" r:id="rId11" tooltip="IR A RESUMEN"/>
          <a:extLst>
            <a:ext uri="{FF2B5EF4-FFF2-40B4-BE49-F238E27FC236}">
              <a16:creationId xmlns:a16="http://schemas.microsoft.com/office/drawing/2014/main" id="{B1194263-CB8C-4929-80AA-F32DC160352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946785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2743200</xdr:colOff>
      <xdr:row>25</xdr:row>
      <xdr:rowOff>19050</xdr:rowOff>
    </xdr:from>
    <xdr:to>
      <xdr:col>3</xdr:col>
      <xdr:colOff>247650</xdr:colOff>
      <xdr:row>25</xdr:row>
      <xdr:rowOff>266700</xdr:rowOff>
    </xdr:to>
    <xdr:pic>
      <xdr:nvPicPr>
        <xdr:cNvPr id="58959" name="7 Imagen" descr="MC900433801.PNG">
          <a:hlinkClick xmlns:r="http://schemas.openxmlformats.org/officeDocument/2006/relationships" r:id="rId12" tooltip="IR A RESUMEN"/>
          <a:extLst>
            <a:ext uri="{FF2B5EF4-FFF2-40B4-BE49-F238E27FC236}">
              <a16:creationId xmlns:a16="http://schemas.microsoft.com/office/drawing/2014/main" id="{69CA86EF-6B11-45DC-9E7D-ED752028E7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109251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2752725</xdr:colOff>
      <xdr:row>34</xdr:row>
      <xdr:rowOff>9525</xdr:rowOff>
    </xdr:from>
    <xdr:to>
      <xdr:col>3</xdr:col>
      <xdr:colOff>247650</xdr:colOff>
      <xdr:row>34</xdr:row>
      <xdr:rowOff>266700</xdr:rowOff>
    </xdr:to>
    <xdr:pic>
      <xdr:nvPicPr>
        <xdr:cNvPr id="58960" name="8 Imagen" descr="MC900433801.PNG">
          <a:hlinkClick xmlns:r="http://schemas.openxmlformats.org/officeDocument/2006/relationships" r:id="rId13" tooltip="IR A RESUMEN"/>
          <a:extLst>
            <a:ext uri="{FF2B5EF4-FFF2-40B4-BE49-F238E27FC236}">
              <a16:creationId xmlns:a16="http://schemas.microsoft.com/office/drawing/2014/main" id="{0D3BAF6A-BCB7-4A7E-8F7C-9BAB1841A72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48275" y="14744700"/>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2771775</xdr:colOff>
      <xdr:row>38</xdr:row>
      <xdr:rowOff>9525</xdr:rowOff>
    </xdr:from>
    <xdr:to>
      <xdr:col>3</xdr:col>
      <xdr:colOff>247650</xdr:colOff>
      <xdr:row>38</xdr:row>
      <xdr:rowOff>257175</xdr:rowOff>
    </xdr:to>
    <xdr:pic>
      <xdr:nvPicPr>
        <xdr:cNvPr id="58961" name="9 Imagen" descr="MC900433801.PNG">
          <a:hlinkClick xmlns:r="http://schemas.openxmlformats.org/officeDocument/2006/relationships" r:id="rId14" tooltip="IR A RESUMEN"/>
          <a:extLst>
            <a:ext uri="{FF2B5EF4-FFF2-40B4-BE49-F238E27FC236}">
              <a16:creationId xmlns:a16="http://schemas.microsoft.com/office/drawing/2014/main" id="{BD940265-518A-42AC-983F-DE5DED4D86A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172878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2705100</xdr:colOff>
      <xdr:row>69</xdr:row>
      <xdr:rowOff>19050</xdr:rowOff>
    </xdr:from>
    <xdr:to>
      <xdr:col>3</xdr:col>
      <xdr:colOff>247650</xdr:colOff>
      <xdr:row>69</xdr:row>
      <xdr:rowOff>266700</xdr:rowOff>
    </xdr:to>
    <xdr:pic>
      <xdr:nvPicPr>
        <xdr:cNvPr id="58962" name="16 Imagen" descr="MC900433801.PNG">
          <a:hlinkClick xmlns:r="http://schemas.openxmlformats.org/officeDocument/2006/relationships" r:id="rId15" tooltip="IR A RESUMEN"/>
          <a:extLst>
            <a:ext uri="{FF2B5EF4-FFF2-40B4-BE49-F238E27FC236}">
              <a16:creationId xmlns:a16="http://schemas.microsoft.com/office/drawing/2014/main" id="{7C2EB72C-572F-4FA3-8995-5BE7CF713C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320040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2762250</xdr:colOff>
      <xdr:row>79</xdr:row>
      <xdr:rowOff>19050</xdr:rowOff>
    </xdr:from>
    <xdr:to>
      <xdr:col>3</xdr:col>
      <xdr:colOff>247650</xdr:colOff>
      <xdr:row>79</xdr:row>
      <xdr:rowOff>266700</xdr:rowOff>
    </xdr:to>
    <xdr:pic>
      <xdr:nvPicPr>
        <xdr:cNvPr id="58963" name="17 Imagen" descr="MC900433801.PNG">
          <a:hlinkClick xmlns:r="http://schemas.openxmlformats.org/officeDocument/2006/relationships" r:id="rId16" tooltip="IR A RESUMEN"/>
          <a:extLst>
            <a:ext uri="{FF2B5EF4-FFF2-40B4-BE49-F238E27FC236}">
              <a16:creationId xmlns:a16="http://schemas.microsoft.com/office/drawing/2014/main" id="{4AFB1F9B-290B-458C-8CE8-54BC91B1EEC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365760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2762250</xdr:colOff>
      <xdr:row>83</xdr:row>
      <xdr:rowOff>9525</xdr:rowOff>
    </xdr:from>
    <xdr:to>
      <xdr:col>3</xdr:col>
      <xdr:colOff>247650</xdr:colOff>
      <xdr:row>83</xdr:row>
      <xdr:rowOff>257175</xdr:rowOff>
    </xdr:to>
    <xdr:pic>
      <xdr:nvPicPr>
        <xdr:cNvPr id="58964" name="18 Imagen" descr="MC900433801.PNG">
          <a:hlinkClick xmlns:r="http://schemas.openxmlformats.org/officeDocument/2006/relationships" r:id="rId17" tooltip="IR A RESUMEN"/>
          <a:extLst>
            <a:ext uri="{FF2B5EF4-FFF2-40B4-BE49-F238E27FC236}">
              <a16:creationId xmlns:a16="http://schemas.microsoft.com/office/drawing/2014/main" id="{4A21277F-2811-4BAD-BE64-4E7A1CD1A0C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380142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2771775</xdr:colOff>
      <xdr:row>86</xdr:row>
      <xdr:rowOff>104775</xdr:rowOff>
    </xdr:from>
    <xdr:to>
      <xdr:col>3</xdr:col>
      <xdr:colOff>247650</xdr:colOff>
      <xdr:row>87</xdr:row>
      <xdr:rowOff>9525</xdr:rowOff>
    </xdr:to>
    <xdr:pic>
      <xdr:nvPicPr>
        <xdr:cNvPr id="58965" name="19 Imagen" descr="MC900433801.PNG">
          <a:hlinkClick xmlns:r="http://schemas.openxmlformats.org/officeDocument/2006/relationships" r:id="rId18" tooltip="IR A RESUMEN"/>
          <a:extLst>
            <a:ext uri="{FF2B5EF4-FFF2-40B4-BE49-F238E27FC236}">
              <a16:creationId xmlns:a16="http://schemas.microsoft.com/office/drawing/2014/main" id="{5E9B2004-FF16-4B6E-A1B5-F0792BB3BBD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403002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2771775</xdr:colOff>
      <xdr:row>91</xdr:row>
      <xdr:rowOff>9525</xdr:rowOff>
    </xdr:from>
    <xdr:to>
      <xdr:col>3</xdr:col>
      <xdr:colOff>247650</xdr:colOff>
      <xdr:row>91</xdr:row>
      <xdr:rowOff>257175</xdr:rowOff>
    </xdr:to>
    <xdr:pic>
      <xdr:nvPicPr>
        <xdr:cNvPr id="58966" name="20 Imagen" descr="MC900433801.PNG">
          <a:hlinkClick xmlns:r="http://schemas.openxmlformats.org/officeDocument/2006/relationships" r:id="rId19" tooltip="IR A RESUMEN"/>
          <a:extLst>
            <a:ext uri="{FF2B5EF4-FFF2-40B4-BE49-F238E27FC236}">
              <a16:creationId xmlns:a16="http://schemas.microsoft.com/office/drawing/2014/main" id="{A564F399-3978-4C37-A99D-83F93CBBEE5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431958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2781300</xdr:colOff>
      <xdr:row>94</xdr:row>
      <xdr:rowOff>19050</xdr:rowOff>
    </xdr:from>
    <xdr:to>
      <xdr:col>3</xdr:col>
      <xdr:colOff>247650</xdr:colOff>
      <xdr:row>94</xdr:row>
      <xdr:rowOff>266700</xdr:rowOff>
    </xdr:to>
    <xdr:pic>
      <xdr:nvPicPr>
        <xdr:cNvPr id="58967" name="21 Imagen" descr="MC900433801.PNG">
          <a:hlinkClick xmlns:r="http://schemas.openxmlformats.org/officeDocument/2006/relationships" r:id="rId20" tooltip="IR A RESUMEN"/>
          <a:extLst>
            <a:ext uri="{FF2B5EF4-FFF2-40B4-BE49-F238E27FC236}">
              <a16:creationId xmlns:a16="http://schemas.microsoft.com/office/drawing/2014/main" id="{44C96597-132C-40ED-9D84-6E90398656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48275" y="4429125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afer1224@hotmail.com" TargetMode="External"/><Relationship Id="rId7" Type="http://schemas.openxmlformats.org/officeDocument/2006/relationships/printerSettings" Target="../printerSettings/printerSettings1.bin"/><Relationship Id="rId2" Type="http://schemas.openxmlformats.org/officeDocument/2006/relationships/hyperlink" Target="mailto:cindiyrs@hotmail.com" TargetMode="External"/><Relationship Id="rId1" Type="http://schemas.openxmlformats.org/officeDocument/2006/relationships/hyperlink" Target="mailto:Oorlindacaicedoj@hotmail.com" TargetMode="External"/><Relationship Id="rId6" Type="http://schemas.openxmlformats.org/officeDocument/2006/relationships/hyperlink" Target="mailto:colegiogimnasiojeanpiaget@gmail.com" TargetMode="External"/><Relationship Id="rId5" Type="http://schemas.openxmlformats.org/officeDocument/2006/relationships/hyperlink" Target="mailto:drayhan_@hotmail.com" TargetMode="External"/><Relationship Id="rId4" Type="http://schemas.openxmlformats.org/officeDocument/2006/relationships/hyperlink" Target="mailto:miireya437@h@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opLeftCell="A18" workbookViewId="0">
      <selection activeCell="J5" sqref="J5"/>
    </sheetView>
  </sheetViews>
  <sheetFormatPr baseColWidth="10" defaultColWidth="12" defaultRowHeight="14.25" x14ac:dyDescent="0.2"/>
  <cols>
    <col min="1" max="2" width="12" style="91"/>
    <col min="3" max="3" width="18.5" style="91" customWidth="1"/>
    <col min="4" max="4" width="24.6640625" style="91" customWidth="1"/>
    <col min="5" max="5" width="17.33203125" style="91" customWidth="1"/>
    <col min="6" max="6" width="10" style="91" customWidth="1"/>
    <col min="7" max="7" width="12.1640625" style="91" customWidth="1"/>
    <col min="8" max="8" width="19" style="91" customWidth="1"/>
    <col min="9" max="9" width="21.33203125" style="91" customWidth="1"/>
    <col min="10" max="16384" width="12" style="91"/>
  </cols>
  <sheetData>
    <row r="1" spans="1:9" ht="27" customHeight="1" x14ac:dyDescent="0.2">
      <c r="A1" s="169"/>
      <c r="B1" s="170"/>
      <c r="C1" s="175" t="s">
        <v>0</v>
      </c>
      <c r="D1" s="176"/>
      <c r="E1" s="176"/>
      <c r="F1" s="176"/>
      <c r="G1" s="176"/>
      <c r="H1" s="177" t="s">
        <v>1</v>
      </c>
      <c r="I1" s="178"/>
    </row>
    <row r="2" spans="1:9" ht="27.75" customHeight="1" x14ac:dyDescent="0.2">
      <c r="A2" s="171"/>
      <c r="B2" s="172"/>
      <c r="C2" s="175" t="s">
        <v>2</v>
      </c>
      <c r="D2" s="176"/>
      <c r="E2" s="176"/>
      <c r="F2" s="176"/>
      <c r="G2" s="176"/>
      <c r="H2" s="99">
        <v>43265</v>
      </c>
      <c r="I2" s="92" t="s">
        <v>3</v>
      </c>
    </row>
    <row r="3" spans="1:9" ht="21" customHeight="1" x14ac:dyDescent="0.2">
      <c r="A3" s="173"/>
      <c r="B3" s="174"/>
      <c r="C3" s="175" t="s">
        <v>4</v>
      </c>
      <c r="D3" s="176"/>
      <c r="E3" s="176"/>
      <c r="F3" s="176"/>
      <c r="G3" s="176"/>
      <c r="H3" s="177" t="s">
        <v>5</v>
      </c>
      <c r="I3" s="178"/>
    </row>
    <row r="4" spans="1:9" ht="5.25" customHeight="1" x14ac:dyDescent="0.2"/>
    <row r="5" spans="1:9" ht="34.5" customHeight="1" x14ac:dyDescent="0.2">
      <c r="A5" s="179" t="s">
        <v>6</v>
      </c>
      <c r="B5" s="179"/>
      <c r="C5" s="179"/>
      <c r="D5" s="179"/>
      <c r="E5" s="179"/>
      <c r="F5" s="179"/>
      <c r="G5" s="179"/>
      <c r="H5" s="179"/>
      <c r="I5" s="179"/>
    </row>
    <row r="6" spans="1:9" ht="23.25" customHeight="1" x14ac:dyDescent="0.2">
      <c r="A6" s="180" t="s">
        <v>7</v>
      </c>
      <c r="B6" s="181"/>
      <c r="C6" s="181"/>
      <c r="D6" s="181"/>
      <c r="E6" s="181"/>
      <c r="F6" s="182" t="s">
        <v>8</v>
      </c>
      <c r="G6" s="183"/>
      <c r="H6" s="183"/>
      <c r="I6" s="183"/>
    </row>
    <row r="7" spans="1:9" ht="15" customHeight="1" x14ac:dyDescent="0.2">
      <c r="A7" s="184" t="s">
        <v>394</v>
      </c>
      <c r="B7" s="185"/>
      <c r="C7" s="185"/>
      <c r="D7" s="185"/>
      <c r="E7" s="185"/>
      <c r="F7" s="186"/>
      <c r="G7" s="186"/>
      <c r="H7" s="186"/>
      <c r="I7" s="186"/>
    </row>
    <row r="8" spans="1:9" ht="15" customHeight="1" x14ac:dyDescent="0.2">
      <c r="A8" s="184"/>
      <c r="B8" s="185"/>
      <c r="C8" s="185"/>
      <c r="D8" s="185"/>
      <c r="E8" s="185"/>
      <c r="F8" s="187" t="s">
        <v>9</v>
      </c>
      <c r="G8" s="188"/>
      <c r="H8" s="189">
        <v>354405000926</v>
      </c>
      <c r="I8" s="190"/>
    </row>
    <row r="9" spans="1:9" ht="20.100000000000001" customHeight="1" x14ac:dyDescent="0.2">
      <c r="A9" s="93" t="s">
        <v>10</v>
      </c>
      <c r="B9" s="94"/>
      <c r="C9" s="191" t="s">
        <v>395</v>
      </c>
      <c r="D9" s="191"/>
      <c r="E9" s="192"/>
      <c r="F9" s="193" t="s">
        <v>11</v>
      </c>
      <c r="G9" s="194"/>
      <c r="H9" s="195" t="s">
        <v>396</v>
      </c>
      <c r="I9" s="196"/>
    </row>
    <row r="10" spans="1:9" ht="20.100000000000001" customHeight="1" x14ac:dyDescent="0.2">
      <c r="A10" s="197" t="s">
        <v>12</v>
      </c>
      <c r="B10" s="198"/>
      <c r="C10" s="199" t="s">
        <v>398</v>
      </c>
      <c r="D10" s="191"/>
      <c r="E10" s="191"/>
      <c r="F10" s="192"/>
      <c r="G10" s="95" t="s">
        <v>13</v>
      </c>
      <c r="H10" s="200" t="s">
        <v>397</v>
      </c>
      <c r="I10" s="201"/>
    </row>
    <row r="11" spans="1:9" ht="20.100000000000001" customHeight="1" x14ac:dyDescent="0.2">
      <c r="A11" s="197" t="s">
        <v>14</v>
      </c>
      <c r="B11" s="198"/>
      <c r="C11" s="191" t="s">
        <v>370</v>
      </c>
      <c r="D11" s="191"/>
      <c r="E11" s="191"/>
      <c r="F11" s="192"/>
      <c r="G11" s="95" t="s">
        <v>15</v>
      </c>
      <c r="H11" s="204"/>
      <c r="I11" s="205"/>
    </row>
    <row r="12" spans="1:9" ht="19.5" customHeight="1" x14ac:dyDescent="0.2">
      <c r="A12" s="206" t="s">
        <v>16</v>
      </c>
      <c r="B12" s="207"/>
      <c r="C12" s="207"/>
      <c r="D12" s="207"/>
      <c r="E12" s="207"/>
      <c r="F12" s="207"/>
      <c r="G12" s="207"/>
      <c r="H12" s="207"/>
      <c r="I12" s="208"/>
    </row>
    <row r="13" spans="1:9" ht="20.100000000000001" customHeight="1" x14ac:dyDescent="0.2">
      <c r="A13" s="209" t="s">
        <v>17</v>
      </c>
      <c r="B13" s="209"/>
      <c r="C13" s="209"/>
      <c r="D13" s="209" t="s">
        <v>18</v>
      </c>
      <c r="E13" s="209"/>
      <c r="F13" s="209"/>
      <c r="G13" s="209" t="s">
        <v>19</v>
      </c>
      <c r="H13" s="209"/>
      <c r="I13" s="209"/>
    </row>
    <row r="14" spans="1:9" ht="20.100000000000001" customHeight="1" x14ac:dyDescent="0.2">
      <c r="A14" s="203" t="s">
        <v>370</v>
      </c>
      <c r="B14" s="203"/>
      <c r="C14" s="203"/>
      <c r="D14" s="203" t="s">
        <v>371</v>
      </c>
      <c r="E14" s="203"/>
      <c r="F14" s="203"/>
      <c r="G14" s="202" t="s">
        <v>372</v>
      </c>
      <c r="H14" s="203"/>
      <c r="I14" s="203"/>
    </row>
    <row r="15" spans="1:9" ht="20.100000000000001" customHeight="1" x14ac:dyDescent="0.2">
      <c r="A15" s="203" t="s">
        <v>373</v>
      </c>
      <c r="B15" s="203"/>
      <c r="C15" s="203"/>
      <c r="D15" s="203" t="s">
        <v>374</v>
      </c>
      <c r="E15" s="203"/>
      <c r="F15" s="203"/>
      <c r="G15" s="202" t="s">
        <v>375</v>
      </c>
      <c r="H15" s="203"/>
      <c r="I15" s="203"/>
    </row>
    <row r="16" spans="1:9" ht="20.100000000000001" customHeight="1" x14ac:dyDescent="0.2">
      <c r="A16" s="203" t="s">
        <v>376</v>
      </c>
      <c r="B16" s="203"/>
      <c r="C16" s="203"/>
      <c r="D16" s="203" t="s">
        <v>377</v>
      </c>
      <c r="E16" s="203"/>
      <c r="F16" s="203"/>
      <c r="G16" s="202" t="s">
        <v>378</v>
      </c>
      <c r="H16" s="203"/>
      <c r="I16" s="203"/>
    </row>
    <row r="17" spans="1:9" ht="20.100000000000001" customHeight="1" x14ac:dyDescent="0.2">
      <c r="A17" s="210" t="s">
        <v>379</v>
      </c>
      <c r="B17" s="210"/>
      <c r="C17" s="210"/>
      <c r="D17" s="210" t="s">
        <v>377</v>
      </c>
      <c r="E17" s="210"/>
      <c r="F17" s="210"/>
      <c r="G17" s="202" t="s">
        <v>380</v>
      </c>
      <c r="H17" s="210"/>
      <c r="I17" s="210"/>
    </row>
    <row r="18" spans="1:9" ht="20.100000000000001" customHeight="1" x14ac:dyDescent="0.2">
      <c r="A18" s="210" t="s">
        <v>381</v>
      </c>
      <c r="B18" s="210"/>
      <c r="C18" s="210"/>
      <c r="D18" s="210" t="s">
        <v>377</v>
      </c>
      <c r="E18" s="210"/>
      <c r="F18" s="210"/>
      <c r="G18" s="202" t="s">
        <v>382</v>
      </c>
      <c r="H18" s="210"/>
      <c r="I18" s="210"/>
    </row>
    <row r="19" spans="1:9" ht="20.100000000000001" customHeight="1" x14ac:dyDescent="0.2">
      <c r="A19" s="210" t="s">
        <v>383</v>
      </c>
      <c r="B19" s="210"/>
      <c r="C19" s="210"/>
      <c r="D19" s="210" t="s">
        <v>377</v>
      </c>
      <c r="E19" s="210"/>
      <c r="F19" s="210"/>
      <c r="G19" s="202" t="s">
        <v>384</v>
      </c>
      <c r="H19" s="210"/>
      <c r="I19" s="210"/>
    </row>
    <row r="20" spans="1:9" ht="20.100000000000001" customHeight="1" x14ac:dyDescent="0.2">
      <c r="A20" s="210"/>
      <c r="B20" s="210"/>
      <c r="C20" s="210"/>
      <c r="D20" s="210"/>
      <c r="E20" s="210"/>
      <c r="F20" s="210"/>
      <c r="G20" s="202"/>
      <c r="H20" s="210"/>
      <c r="I20" s="210"/>
    </row>
    <row r="21" spans="1:9" ht="20.100000000000001" customHeight="1" x14ac:dyDescent="0.2">
      <c r="A21" s="210"/>
      <c r="B21" s="210"/>
      <c r="C21" s="210"/>
      <c r="D21" s="210"/>
      <c r="E21" s="210"/>
      <c r="F21" s="210"/>
      <c r="G21" s="202"/>
      <c r="H21" s="210"/>
      <c r="I21" s="210"/>
    </row>
    <row r="22" spans="1:9" ht="20.100000000000001" customHeight="1" x14ac:dyDescent="0.2">
      <c r="A22" s="210"/>
      <c r="B22" s="210"/>
      <c r="C22" s="210"/>
      <c r="D22" s="210"/>
      <c r="E22" s="210"/>
      <c r="F22" s="210"/>
      <c r="G22" s="202"/>
      <c r="H22" s="210"/>
      <c r="I22" s="210"/>
    </row>
    <row r="23" spans="1:9" s="96" customFormat="1" ht="20.25" x14ac:dyDescent="0.3">
      <c r="A23" s="203"/>
      <c r="B23" s="203"/>
      <c r="C23" s="203"/>
      <c r="D23" s="203"/>
      <c r="E23" s="203"/>
      <c r="F23" s="203"/>
      <c r="G23" s="202"/>
      <c r="H23" s="203"/>
      <c r="I23" s="203"/>
    </row>
    <row r="24" spans="1:9" ht="30" customHeight="1" x14ac:dyDescent="0.2">
      <c r="A24" s="211" t="s">
        <v>20</v>
      </c>
      <c r="B24" s="211"/>
      <c r="C24" s="211"/>
      <c r="D24" s="211"/>
      <c r="E24" s="211"/>
      <c r="F24" s="211"/>
      <c r="G24" s="211"/>
      <c r="H24" s="211"/>
      <c r="I24" s="211"/>
    </row>
    <row r="25" spans="1:9" ht="33.75" customHeight="1" x14ac:dyDescent="0.2">
      <c r="A25" s="209" t="s">
        <v>17</v>
      </c>
      <c r="B25" s="209"/>
      <c r="C25" s="209"/>
      <c r="D25" s="209" t="s">
        <v>18</v>
      </c>
      <c r="E25" s="209"/>
      <c r="F25" s="209"/>
      <c r="G25" s="209" t="s">
        <v>21</v>
      </c>
      <c r="H25" s="209"/>
      <c r="I25" s="209"/>
    </row>
    <row r="26" spans="1:9" ht="20.100000000000001" customHeight="1" x14ac:dyDescent="0.2">
      <c r="A26" s="210" t="s">
        <v>370</v>
      </c>
      <c r="B26" s="210"/>
      <c r="C26" s="210"/>
      <c r="D26" s="210" t="s">
        <v>371</v>
      </c>
      <c r="E26" s="210"/>
      <c r="F26" s="210"/>
      <c r="G26" s="210" t="s">
        <v>385</v>
      </c>
      <c r="H26" s="210"/>
      <c r="I26" s="210"/>
    </row>
    <row r="27" spans="1:9" ht="20.100000000000001" customHeight="1" x14ac:dyDescent="0.2">
      <c r="A27" s="210" t="s">
        <v>386</v>
      </c>
      <c r="B27" s="210"/>
      <c r="C27" s="210"/>
      <c r="D27" s="210" t="s">
        <v>374</v>
      </c>
      <c r="E27" s="210"/>
      <c r="F27" s="210"/>
      <c r="G27" s="210" t="s">
        <v>387</v>
      </c>
      <c r="H27" s="210"/>
      <c r="I27" s="210"/>
    </row>
    <row r="28" spans="1:9" ht="20.100000000000001" customHeight="1" x14ac:dyDescent="0.2">
      <c r="A28" s="210" t="s">
        <v>388</v>
      </c>
      <c r="B28" s="210"/>
      <c r="C28" s="210"/>
      <c r="D28" s="210" t="s">
        <v>377</v>
      </c>
      <c r="E28" s="210"/>
      <c r="F28" s="210"/>
      <c r="G28" s="210" t="s">
        <v>389</v>
      </c>
      <c r="H28" s="210"/>
      <c r="I28" s="210"/>
    </row>
    <row r="29" spans="1:9" ht="20.100000000000001" customHeight="1" x14ac:dyDescent="0.2">
      <c r="A29" s="210" t="s">
        <v>390</v>
      </c>
      <c r="B29" s="210"/>
      <c r="C29" s="210"/>
      <c r="D29" s="210" t="s">
        <v>377</v>
      </c>
      <c r="E29" s="210"/>
      <c r="F29" s="210"/>
      <c r="G29" s="210" t="s">
        <v>391</v>
      </c>
      <c r="H29" s="210"/>
      <c r="I29" s="210"/>
    </row>
    <row r="30" spans="1:9" ht="20.100000000000001" customHeight="1" x14ac:dyDescent="0.2">
      <c r="A30" s="210" t="s">
        <v>392</v>
      </c>
      <c r="B30" s="210"/>
      <c r="C30" s="210"/>
      <c r="D30" s="210" t="s">
        <v>377</v>
      </c>
      <c r="E30" s="210"/>
      <c r="F30" s="210"/>
      <c r="G30" s="210" t="s">
        <v>393</v>
      </c>
      <c r="H30" s="210"/>
      <c r="I30" s="210"/>
    </row>
    <row r="31" spans="1:9" ht="20.100000000000001" customHeight="1" x14ac:dyDescent="0.2">
      <c r="A31" s="210"/>
      <c r="B31" s="210"/>
      <c r="C31" s="210"/>
      <c r="D31" s="210"/>
      <c r="E31" s="210"/>
      <c r="F31" s="210"/>
      <c r="G31" s="210"/>
      <c r="H31" s="210"/>
      <c r="I31" s="210"/>
    </row>
    <row r="32" spans="1:9" ht="20.100000000000001" customHeight="1" x14ac:dyDescent="0.2">
      <c r="A32" s="210"/>
      <c r="B32" s="210"/>
      <c r="C32" s="210"/>
      <c r="D32" s="210"/>
      <c r="E32" s="210"/>
      <c r="F32" s="210"/>
      <c r="G32" s="210"/>
      <c r="H32" s="210"/>
      <c r="I32" s="210"/>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G15" r:id="rId1"/>
    <hyperlink ref="G18" r:id="rId2"/>
    <hyperlink ref="G17" r:id="rId3"/>
    <hyperlink ref="G16" r:id="rId4"/>
    <hyperlink ref="G19" r:id="rId5"/>
    <hyperlink ref="C10" r:id="rId6"/>
  </hyperlinks>
  <pageMargins left="0.7" right="0.7" top="0.75" bottom="0.75" header="0.3" footer="0.3"/>
  <pageSetup scale="78" orientation="portrait" verticalDpi="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4" tint="-0.499984740745262"/>
  </sheetPr>
  <dimension ref="A1:H68"/>
  <sheetViews>
    <sheetView topLeftCell="A18" workbookViewId="0">
      <selection activeCell="B41" sqref="B41:C41"/>
    </sheetView>
  </sheetViews>
  <sheetFormatPr baseColWidth="10" defaultColWidth="9.33203125" defaultRowHeight="11.25" x14ac:dyDescent="0.2"/>
  <cols>
    <col min="1" max="1" width="8.33203125" customWidth="1"/>
    <col min="2" max="2" width="71.83203125" customWidth="1"/>
    <col min="3" max="3" width="64" style="53" customWidth="1"/>
    <col min="4" max="5" width="18.83203125" customWidth="1"/>
    <col min="6" max="6" width="12" customWidth="1"/>
    <col min="7" max="7" width="11.1640625" customWidth="1"/>
    <col min="8" max="256" width="12" customWidth="1"/>
  </cols>
  <sheetData>
    <row r="1" spans="1:3" ht="15" customHeight="1" x14ac:dyDescent="0.2">
      <c r="A1" s="77">
        <v>1</v>
      </c>
    </row>
    <row r="2" spans="1:3" ht="15" customHeight="1" x14ac:dyDescent="0.2"/>
    <row r="3" spans="1:3" ht="26.25" customHeight="1" x14ac:dyDescent="0.2">
      <c r="B3" s="225" t="s">
        <v>22</v>
      </c>
      <c r="C3" s="225"/>
    </row>
    <row r="4" spans="1:3" ht="15" customHeight="1" x14ac:dyDescent="0.2">
      <c r="B4" s="218" t="s">
        <v>23</v>
      </c>
      <c r="C4" s="218"/>
    </row>
    <row r="5" spans="1:3" ht="30.75" customHeight="1" x14ac:dyDescent="0.2">
      <c r="B5" s="220" t="s">
        <v>24</v>
      </c>
      <c r="C5" s="221"/>
    </row>
    <row r="6" spans="1:3" ht="15" customHeight="1" x14ac:dyDescent="0.2">
      <c r="B6" s="1" t="s">
        <v>25</v>
      </c>
      <c r="C6" s="54" t="s">
        <v>26</v>
      </c>
    </row>
    <row r="7" spans="1:3" ht="28.5" customHeight="1" x14ac:dyDescent="0.2">
      <c r="B7" s="74" t="s">
        <v>27</v>
      </c>
      <c r="C7" s="66" t="s">
        <v>399</v>
      </c>
    </row>
    <row r="8" spans="1:3" ht="28.5" customHeight="1" x14ac:dyDescent="0.2">
      <c r="B8" s="74" t="s">
        <v>28</v>
      </c>
      <c r="C8" s="66" t="s">
        <v>400</v>
      </c>
    </row>
    <row r="9" spans="1:3" ht="28.5" customHeight="1" x14ac:dyDescent="0.2">
      <c r="B9" s="9" t="s">
        <v>29</v>
      </c>
      <c r="C9" s="66" t="s">
        <v>401</v>
      </c>
    </row>
    <row r="10" spans="1:3" ht="28.5" customHeight="1" x14ac:dyDescent="0.2">
      <c r="B10" s="9" t="s">
        <v>30</v>
      </c>
      <c r="C10" s="66" t="s">
        <v>402</v>
      </c>
    </row>
    <row r="11" spans="1:3" ht="15" customHeight="1" x14ac:dyDescent="0.2"/>
    <row r="12" spans="1:3" ht="15" customHeight="1" x14ac:dyDescent="0.2">
      <c r="B12" s="218" t="s">
        <v>31</v>
      </c>
      <c r="C12" s="218"/>
    </row>
    <row r="13" spans="1:3" ht="33" customHeight="1" x14ac:dyDescent="0.2">
      <c r="B13" s="220" t="s">
        <v>32</v>
      </c>
      <c r="C13" s="221"/>
    </row>
    <row r="14" spans="1:3" ht="28.5" customHeight="1" x14ac:dyDescent="0.2">
      <c r="B14" s="9" t="s">
        <v>33</v>
      </c>
      <c r="C14" s="66" t="s">
        <v>403</v>
      </c>
    </row>
    <row r="15" spans="1:3" ht="28.5" customHeight="1" x14ac:dyDescent="0.2">
      <c r="B15" s="9" t="s">
        <v>34</v>
      </c>
      <c r="C15" s="66" t="s">
        <v>404</v>
      </c>
    </row>
    <row r="16" spans="1:3" ht="28.5" customHeight="1" x14ac:dyDescent="0.2">
      <c r="B16" s="9" t="s">
        <v>35</v>
      </c>
      <c r="C16" s="66" t="s">
        <v>405</v>
      </c>
    </row>
    <row r="17" spans="2:3" ht="28.5" customHeight="1" x14ac:dyDescent="0.2">
      <c r="B17" s="9" t="s">
        <v>36</v>
      </c>
      <c r="C17" s="66" t="s">
        <v>406</v>
      </c>
    </row>
    <row r="18" spans="2:3" ht="28.5" customHeight="1" x14ac:dyDescent="0.2">
      <c r="B18" s="9" t="s">
        <v>37</v>
      </c>
      <c r="C18" s="66" t="s">
        <v>407</v>
      </c>
    </row>
    <row r="19" spans="2:3" ht="42.75" customHeight="1" x14ac:dyDescent="0.2">
      <c r="B19" s="9" t="s">
        <v>38</v>
      </c>
      <c r="C19" s="66" t="s">
        <v>408</v>
      </c>
    </row>
    <row r="20" spans="2:3" ht="28.5" customHeight="1" x14ac:dyDescent="0.2">
      <c r="B20" s="9" t="s">
        <v>39</v>
      </c>
      <c r="C20" s="66" t="s">
        <v>409</v>
      </c>
    </row>
    <row r="21" spans="2:3" ht="28.5" customHeight="1" x14ac:dyDescent="0.2">
      <c r="B21" s="9" t="s">
        <v>40</v>
      </c>
      <c r="C21" s="66" t="s">
        <v>410</v>
      </c>
    </row>
    <row r="22" spans="2:3" ht="28.5" customHeight="1" x14ac:dyDescent="0.2">
      <c r="B22" s="9" t="s">
        <v>41</v>
      </c>
      <c r="C22" s="66" t="s">
        <v>411</v>
      </c>
    </row>
    <row r="23" spans="2:3" ht="15" customHeight="1" x14ac:dyDescent="0.25">
      <c r="B23" s="2"/>
      <c r="C23" s="55"/>
    </row>
    <row r="24" spans="2:3" ht="15" customHeight="1" x14ac:dyDescent="0.2">
      <c r="B24" s="218" t="s">
        <v>42</v>
      </c>
      <c r="C24" s="218"/>
    </row>
    <row r="25" spans="2:3" ht="15" customHeight="1" x14ac:dyDescent="0.2">
      <c r="B25" s="212" t="s">
        <v>43</v>
      </c>
      <c r="C25" s="212"/>
    </row>
    <row r="26" spans="2:3" ht="39" customHeight="1" x14ac:dyDescent="0.2">
      <c r="B26" s="8" t="s">
        <v>43</v>
      </c>
      <c r="C26" s="67" t="s">
        <v>413</v>
      </c>
    </row>
    <row r="27" spans="2:3" ht="15" customHeight="1" x14ac:dyDescent="0.2">
      <c r="B27" s="3"/>
      <c r="C27" s="56"/>
    </row>
    <row r="28" spans="2:3" ht="15" customHeight="1" x14ac:dyDescent="0.2">
      <c r="B28" s="212" t="s">
        <v>44</v>
      </c>
      <c r="C28" s="212"/>
    </row>
    <row r="29" spans="2:3" ht="28.5" customHeight="1" x14ac:dyDescent="0.2">
      <c r="B29" s="8" t="s">
        <v>45</v>
      </c>
      <c r="C29" s="67" t="s">
        <v>412</v>
      </c>
    </row>
    <row r="30" spans="2:3" ht="15" customHeight="1" x14ac:dyDescent="0.2"/>
    <row r="31" spans="2:3" ht="23.25" customHeight="1" x14ac:dyDescent="0.2">
      <c r="B31" s="219" t="s">
        <v>46</v>
      </c>
      <c r="C31" s="219"/>
    </row>
    <row r="32" spans="2:3" ht="15" customHeight="1" x14ac:dyDescent="0.2">
      <c r="B32" s="212" t="s">
        <v>47</v>
      </c>
      <c r="C32" s="212"/>
    </row>
    <row r="33" spans="2:8" ht="36.75" customHeight="1" x14ac:dyDescent="0.2">
      <c r="B33" s="220" t="s">
        <v>48</v>
      </c>
      <c r="C33" s="221"/>
    </row>
    <row r="34" spans="2:8" ht="40.5" customHeight="1" x14ac:dyDescent="0.2">
      <c r="B34" s="9" t="s">
        <v>49</v>
      </c>
      <c r="C34" s="66" t="s">
        <v>414</v>
      </c>
    </row>
    <row r="35" spans="2:8" ht="28.5" customHeight="1" x14ac:dyDescent="0.2">
      <c r="B35" s="9" t="s">
        <v>50</v>
      </c>
      <c r="C35" s="66" t="s">
        <v>415</v>
      </c>
    </row>
    <row r="36" spans="2:8" ht="28.5" customHeight="1" x14ac:dyDescent="0.2">
      <c r="B36" s="8" t="s">
        <v>51</v>
      </c>
      <c r="C36" s="65" t="s">
        <v>416</v>
      </c>
    </row>
    <row r="37" spans="2:8" ht="28.5" customHeight="1" x14ac:dyDescent="0.2"/>
    <row r="38" spans="2:8" ht="32.25" customHeight="1" thickBot="1" x14ac:dyDescent="0.25">
      <c r="B38" s="218" t="s">
        <v>52</v>
      </c>
      <c r="C38" s="218"/>
    </row>
    <row r="39" spans="2:8" ht="15" customHeight="1" x14ac:dyDescent="0.2">
      <c r="B39" s="6" t="s">
        <v>53</v>
      </c>
      <c r="C39" s="75"/>
    </row>
    <row r="40" spans="2:8" s="15" customFormat="1" ht="33.75" customHeight="1" x14ac:dyDescent="0.2">
      <c r="B40" s="212" t="s">
        <v>54</v>
      </c>
      <c r="C40" s="212"/>
      <c r="D40" s="17" t="s">
        <v>55</v>
      </c>
      <c r="E40" s="16" t="s">
        <v>56</v>
      </c>
    </row>
    <row r="41" spans="2:8" s="15" customFormat="1" ht="15" customHeight="1" x14ac:dyDescent="0.2">
      <c r="B41" s="222"/>
      <c r="C41" s="223"/>
      <c r="D41" s="68"/>
      <c r="E41" s="69"/>
      <c r="F41" s="214" t="str">
        <f>IF(E41&gt;D41,"Verificar informacion","")</f>
        <v/>
      </c>
      <c r="G41" s="215"/>
      <c r="H41" s="216"/>
    </row>
    <row r="42" spans="2:8" s="15" customFormat="1" ht="15" x14ac:dyDescent="0.2">
      <c r="B42" s="222"/>
      <c r="C42" s="223"/>
      <c r="D42" s="70"/>
      <c r="E42" s="69"/>
      <c r="F42" s="214" t="str">
        <f>IF(E42&gt;D42,"Verificar informacion","")</f>
        <v/>
      </c>
      <c r="G42" s="215"/>
      <c r="H42" s="216"/>
    </row>
    <row r="43" spans="2:8" s="15" customFormat="1" ht="15" customHeight="1" x14ac:dyDescent="0.2">
      <c r="B43" s="222"/>
      <c r="C43" s="223"/>
      <c r="D43" s="70"/>
      <c r="E43" s="69"/>
      <c r="F43" s="214" t="str">
        <f>IF(E43&gt;D43,"Verificar informacion","")</f>
        <v/>
      </c>
      <c r="G43" s="215"/>
      <c r="H43" s="216"/>
    </row>
    <row r="44" spans="2:8" s="15" customFormat="1" ht="15" x14ac:dyDescent="0.2">
      <c r="B44" s="222"/>
      <c r="C44" s="223"/>
      <c r="D44" s="70"/>
      <c r="E44" s="69"/>
      <c r="F44" s="214" t="str">
        <f>IF(E44&gt;D44,"Verificar informacion","")</f>
        <v/>
      </c>
      <c r="G44" s="215"/>
      <c r="H44" s="216"/>
    </row>
    <row r="45" spans="2:8" s="15" customFormat="1" ht="15" x14ac:dyDescent="0.2">
      <c r="B45" s="222"/>
      <c r="C45" s="223"/>
      <c r="D45" s="70"/>
      <c r="E45" s="69"/>
      <c r="F45" s="214" t="str">
        <f>IF(E45&gt;D45,"Verificar informacion","")</f>
        <v/>
      </c>
      <c r="G45" s="215"/>
      <c r="H45" s="216"/>
    </row>
    <row r="46" spans="2:8" ht="15" customHeight="1" x14ac:dyDescent="0.2"/>
    <row r="47" spans="2:8" ht="15" customHeight="1" x14ac:dyDescent="0.2">
      <c r="B47" s="212" t="s">
        <v>57</v>
      </c>
      <c r="C47" s="212"/>
    </row>
    <row r="48" spans="2:8" ht="30.75" customHeight="1" x14ac:dyDescent="0.2">
      <c r="B48" s="212" t="s">
        <v>58</v>
      </c>
      <c r="C48" s="212"/>
    </row>
    <row r="49" spans="2:6" ht="39.75" customHeight="1" x14ac:dyDescent="0.2">
      <c r="B49" s="8" t="s">
        <v>59</v>
      </c>
      <c r="C49" s="66"/>
    </row>
    <row r="50" spans="2:6" ht="39" customHeight="1" x14ac:dyDescent="0.2">
      <c r="B50" s="8" t="s">
        <v>60</v>
      </c>
      <c r="C50" s="66"/>
    </row>
    <row r="51" spans="2:6" ht="33" customHeight="1" x14ac:dyDescent="0.2">
      <c r="B51" s="8" t="s">
        <v>61</v>
      </c>
      <c r="C51" s="66"/>
    </row>
    <row r="52" spans="2:6" ht="15" customHeight="1" x14ac:dyDescent="0.2"/>
    <row r="53" spans="2:6" ht="15" customHeight="1" thickBot="1" x14ac:dyDescent="0.25">
      <c r="B53" s="212" t="s">
        <v>62</v>
      </c>
      <c r="C53" s="224"/>
      <c r="D53" s="88"/>
      <c r="E53" s="88"/>
      <c r="F53" s="88"/>
    </row>
    <row r="54" spans="2:6" ht="15" customHeight="1" x14ac:dyDescent="0.2">
      <c r="B54" s="6" t="s">
        <v>63</v>
      </c>
      <c r="C54" s="87"/>
      <c r="D54" s="88"/>
      <c r="E54" s="88"/>
      <c r="F54" s="88"/>
    </row>
    <row r="55" spans="2:6" ht="25.5" customHeight="1" x14ac:dyDescent="0.2">
      <c r="B55" s="58" t="s">
        <v>64</v>
      </c>
      <c r="C55" s="57" t="s">
        <v>65</v>
      </c>
      <c r="D55" s="88"/>
      <c r="E55" s="217" t="str">
        <f>IF(SUM(C56:C60)&gt;100%,"La sumatoria de Tipo de Estudios es superior a 100%","")</f>
        <v/>
      </c>
      <c r="F55" s="217"/>
    </row>
    <row r="56" spans="2:6" ht="15" customHeight="1" x14ac:dyDescent="0.2">
      <c r="B56" s="7" t="s">
        <v>66</v>
      </c>
      <c r="C56" s="76"/>
    </row>
    <row r="57" spans="2:6" ht="15" customHeight="1" x14ac:dyDescent="0.2">
      <c r="B57" s="7" t="s">
        <v>67</v>
      </c>
      <c r="C57" s="76"/>
    </row>
    <row r="58" spans="2:6" ht="15" customHeight="1" x14ac:dyDescent="0.2">
      <c r="B58" s="7" t="s">
        <v>68</v>
      </c>
      <c r="C58" s="76"/>
    </row>
    <row r="59" spans="2:6" ht="15" customHeight="1" x14ac:dyDescent="0.2">
      <c r="B59" s="7" t="s">
        <v>69</v>
      </c>
      <c r="C59" s="76"/>
    </row>
    <row r="60" spans="2:6" ht="15" customHeight="1" x14ac:dyDescent="0.2">
      <c r="B60" s="7" t="s">
        <v>70</v>
      </c>
      <c r="C60" s="76"/>
    </row>
    <row r="61" spans="2:6" ht="22.5" customHeight="1" x14ac:dyDescent="0.2">
      <c r="B61" s="59" t="s">
        <v>71</v>
      </c>
      <c r="C61" s="57" t="s">
        <v>65</v>
      </c>
      <c r="E61" s="213" t="str">
        <f>IF(SUM(C62:C65)&gt;100%,"La sumatoria de Tipo de Trabajo es superior a 100%","")</f>
        <v/>
      </c>
      <c r="F61" s="213"/>
    </row>
    <row r="62" spans="2:6" ht="15" customHeight="1" x14ac:dyDescent="0.2">
      <c r="B62" s="7" t="s">
        <v>72</v>
      </c>
      <c r="C62" s="76"/>
    </row>
    <row r="63" spans="2:6" ht="15" customHeight="1" x14ac:dyDescent="0.2">
      <c r="B63" s="7" t="s">
        <v>73</v>
      </c>
      <c r="C63" s="76"/>
    </row>
    <row r="64" spans="2:6" ht="15" customHeight="1" x14ac:dyDescent="0.2">
      <c r="B64" s="7" t="s">
        <v>74</v>
      </c>
      <c r="C64" s="76"/>
    </row>
    <row r="65" spans="2:3" ht="15" customHeight="1" x14ac:dyDescent="0.2">
      <c r="B65" s="7" t="s">
        <v>70</v>
      </c>
      <c r="C65" s="76"/>
    </row>
    <row r="66" spans="2:3" ht="15" customHeight="1" x14ac:dyDescent="0.2"/>
    <row r="67" spans="2:3" ht="38.25" customHeight="1" x14ac:dyDescent="0.2">
      <c r="B67" s="218" t="s">
        <v>75</v>
      </c>
      <c r="C67" s="218"/>
    </row>
    <row r="68" spans="2:3" ht="69.75" customHeight="1" x14ac:dyDescent="0.2">
      <c r="B68" s="10" t="s">
        <v>75</v>
      </c>
      <c r="C68" s="67"/>
    </row>
  </sheetData>
  <sheetProtection password="CC5C" sheet="1" selectLockedCells="1"/>
  <mergeCells count="29">
    <mergeCell ref="B3:C3"/>
    <mergeCell ref="B4:C4"/>
    <mergeCell ref="B5:C5"/>
    <mergeCell ref="B12:C12"/>
    <mergeCell ref="B13:C13"/>
    <mergeCell ref="B67:C67"/>
    <mergeCell ref="B24:C24"/>
    <mergeCell ref="B25:C25"/>
    <mergeCell ref="B28:C28"/>
    <mergeCell ref="B31:C31"/>
    <mergeCell ref="B32:C32"/>
    <mergeCell ref="B33:C33"/>
    <mergeCell ref="B38:C38"/>
    <mergeCell ref="B40:C40"/>
    <mergeCell ref="B41:C41"/>
    <mergeCell ref="B43:C43"/>
    <mergeCell ref="B44:C44"/>
    <mergeCell ref="B45:C45"/>
    <mergeCell ref="B42:C42"/>
    <mergeCell ref="B53:C53"/>
    <mergeCell ref="B47:C47"/>
    <mergeCell ref="B48:C48"/>
    <mergeCell ref="E61:F61"/>
    <mergeCell ref="F41:H41"/>
    <mergeCell ref="F42:H42"/>
    <mergeCell ref="F43:H43"/>
    <mergeCell ref="F44:H44"/>
    <mergeCell ref="F45:H45"/>
    <mergeCell ref="E55:F55"/>
  </mergeCells>
  <phoneticPr fontId="15" type="noConversion"/>
  <conditionalFormatting sqref="C56:C60 C62:C65">
    <cfRule type="cellIs" dxfId="21" priority="13" stopIfTrue="1" operator="between">
      <formula>0</formula>
      <formula>1</formula>
    </cfRule>
  </conditionalFormatting>
  <conditionalFormatting sqref="E55">
    <cfRule type="expression" dxfId="20" priority="10" stopIfTrue="1">
      <formula>LEN($E$55)&gt;0</formula>
    </cfRule>
  </conditionalFormatting>
  <conditionalFormatting sqref="E61:F61">
    <cfRule type="expression" dxfId="19" priority="9" stopIfTrue="1">
      <formula>LEN($E$61)&gt;0</formula>
    </cfRule>
  </conditionalFormatting>
  <conditionalFormatting sqref="F41:F45">
    <cfRule type="expression" dxfId="18" priority="3" stopIfTrue="1">
      <formula>LEN(F41)&gt;0</formula>
    </cfRule>
  </conditionalFormatting>
  <dataValidations count="2">
    <dataValidation type="whole" allowBlank="1" showInputMessage="1" showErrorMessage="1" sqref="D41:E45">
      <formula1>0</formula1>
      <formula2>10000</formula2>
    </dataValidation>
    <dataValidation type="decimal" allowBlank="1" showInputMessage="1" showErrorMessage="1" sqref="C62:C65 C56:C60">
      <formula1>0</formula1>
      <formula2>1</formula2>
    </dataValidation>
  </dataValidation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tint="-0.499984740745262"/>
  </sheetPr>
  <dimension ref="A2:G54"/>
  <sheetViews>
    <sheetView topLeftCell="A43" workbookViewId="0">
      <selection activeCell="D12" sqref="D12"/>
    </sheetView>
  </sheetViews>
  <sheetFormatPr baseColWidth="10" defaultColWidth="9.33203125" defaultRowHeight="15.2" customHeight="1" x14ac:dyDescent="0.2"/>
  <cols>
    <col min="1" max="1" width="35.5" customWidth="1"/>
    <col min="2" max="2" width="36.1640625" customWidth="1"/>
    <col min="3" max="3" width="30.5" style="53" customWidth="1"/>
    <col min="4" max="4" width="57.83203125" customWidth="1"/>
    <col min="5" max="5" width="9.33203125" customWidth="1"/>
    <col min="6" max="6" width="26.1640625" customWidth="1"/>
    <col min="7" max="7" width="4.1640625" customWidth="1"/>
    <col min="8" max="8" width="53.1640625" customWidth="1"/>
    <col min="9" max="256" width="12" customWidth="1"/>
  </cols>
  <sheetData>
    <row r="2" spans="1:7" ht="20.25" customHeight="1" x14ac:dyDescent="0.2">
      <c r="A2" s="230" t="s">
        <v>31</v>
      </c>
      <c r="B2" s="231"/>
      <c r="C2" s="231"/>
      <c r="D2" s="231"/>
    </row>
    <row r="3" spans="1:7" ht="53.25" customHeight="1" thickBot="1" x14ac:dyDescent="0.25">
      <c r="A3" s="4" t="s">
        <v>76</v>
      </c>
      <c r="B3" s="4" t="s">
        <v>77</v>
      </c>
      <c r="C3" s="52" t="s">
        <v>78</v>
      </c>
      <c r="D3" s="4" t="s">
        <v>79</v>
      </c>
      <c r="G3" s="5"/>
    </row>
    <row r="4" spans="1:7" ht="27" customHeight="1" x14ac:dyDescent="0.2">
      <c r="A4" s="232" t="s">
        <v>80</v>
      </c>
      <c r="B4" s="161" t="s">
        <v>81</v>
      </c>
      <c r="C4" s="78">
        <v>0</v>
      </c>
      <c r="D4" s="35"/>
    </row>
    <row r="5" spans="1:7" ht="27" customHeight="1" x14ac:dyDescent="0.2">
      <c r="A5" s="233"/>
      <c r="B5" s="162" t="s">
        <v>82</v>
      </c>
      <c r="C5" s="79">
        <v>0.7</v>
      </c>
      <c r="D5" s="36" t="s">
        <v>417</v>
      </c>
    </row>
    <row r="6" spans="1:7" ht="27" customHeight="1" x14ac:dyDescent="0.2">
      <c r="A6" s="233"/>
      <c r="B6" s="162" t="s">
        <v>83</v>
      </c>
      <c r="C6" s="79">
        <v>0.3</v>
      </c>
      <c r="D6" s="37" t="s">
        <v>417</v>
      </c>
    </row>
    <row r="7" spans="1:7" ht="27" customHeight="1" x14ac:dyDescent="0.2">
      <c r="A7" s="233"/>
      <c r="B7" s="162" t="s">
        <v>84</v>
      </c>
      <c r="C7" s="79">
        <v>0</v>
      </c>
      <c r="D7" s="37"/>
    </row>
    <row r="8" spans="1:7" ht="27" customHeight="1" x14ac:dyDescent="0.2">
      <c r="A8" s="233"/>
      <c r="B8" s="162" t="s">
        <v>85</v>
      </c>
      <c r="C8" s="79">
        <v>0</v>
      </c>
      <c r="D8" s="37"/>
    </row>
    <row r="9" spans="1:7" ht="27" customHeight="1" thickBot="1" x14ac:dyDescent="0.25">
      <c r="A9" s="234"/>
      <c r="B9" s="163" t="s">
        <v>86</v>
      </c>
      <c r="C9" s="80">
        <v>0</v>
      </c>
      <c r="D9" s="38"/>
      <c r="F9" s="238" t="str">
        <f>IF(SUM(C4:C9)&gt;100%,"La sumatoria de Caracteristicas ECONOMICAS es mayor a 100%","")</f>
        <v/>
      </c>
      <c r="G9" s="238"/>
    </row>
    <row r="10" spans="1:7" ht="27" customHeight="1" thickBot="1" x14ac:dyDescent="0.25">
      <c r="A10" s="232" t="s">
        <v>87</v>
      </c>
      <c r="B10" s="164" t="s">
        <v>88</v>
      </c>
      <c r="C10" s="78">
        <v>0.05</v>
      </c>
      <c r="D10" s="36" t="s">
        <v>417</v>
      </c>
    </row>
    <row r="11" spans="1:7" ht="27" customHeight="1" thickBot="1" x14ac:dyDescent="0.25">
      <c r="A11" s="233"/>
      <c r="B11" s="164" t="s">
        <v>89</v>
      </c>
      <c r="C11" s="79">
        <v>0.6</v>
      </c>
      <c r="D11" s="36" t="s">
        <v>417</v>
      </c>
    </row>
    <row r="12" spans="1:7" ht="27" customHeight="1" thickBot="1" x14ac:dyDescent="0.25">
      <c r="A12" s="233"/>
      <c r="B12" s="164" t="s">
        <v>90</v>
      </c>
      <c r="C12" s="79">
        <v>0.2</v>
      </c>
      <c r="D12" s="36" t="s">
        <v>417</v>
      </c>
    </row>
    <row r="13" spans="1:7" ht="27" customHeight="1" thickBot="1" x14ac:dyDescent="0.25">
      <c r="A13" s="233"/>
      <c r="B13" s="164" t="s">
        <v>91</v>
      </c>
      <c r="C13" s="79">
        <v>0</v>
      </c>
      <c r="D13" s="39"/>
    </row>
    <row r="14" spans="1:7" ht="27" customHeight="1" thickBot="1" x14ac:dyDescent="0.25">
      <c r="A14" s="233"/>
      <c r="B14" s="164" t="s">
        <v>92</v>
      </c>
      <c r="C14" s="79">
        <v>0.1</v>
      </c>
      <c r="D14" s="36" t="s">
        <v>417</v>
      </c>
    </row>
    <row r="15" spans="1:7" ht="27" customHeight="1" thickBot="1" x14ac:dyDescent="0.25">
      <c r="A15" s="233"/>
      <c r="B15" s="164" t="s">
        <v>93</v>
      </c>
      <c r="C15" s="79">
        <v>0</v>
      </c>
      <c r="D15" s="39"/>
    </row>
    <row r="16" spans="1:7" ht="27" customHeight="1" thickBot="1" x14ac:dyDescent="0.25">
      <c r="A16" s="234"/>
      <c r="B16" s="164" t="s">
        <v>94</v>
      </c>
      <c r="C16" s="81">
        <v>0</v>
      </c>
      <c r="D16" s="40"/>
      <c r="F16" s="238" t="str">
        <f>IF(SUM(C10:C16)&gt;100%,"La sumatoria de Caracteristicas SOCIALES es mayor a 100%","")</f>
        <v/>
      </c>
      <c r="G16" s="238"/>
    </row>
    <row r="17" spans="1:7" ht="27" customHeight="1" thickBot="1" x14ac:dyDescent="0.25">
      <c r="A17" s="235" t="s">
        <v>95</v>
      </c>
      <c r="B17" s="161" t="s">
        <v>96</v>
      </c>
      <c r="C17" s="82">
        <v>0</v>
      </c>
      <c r="D17" s="35"/>
    </row>
    <row r="18" spans="1:7" ht="27" customHeight="1" thickBot="1" x14ac:dyDescent="0.25">
      <c r="A18" s="236"/>
      <c r="B18" s="161" t="s">
        <v>97</v>
      </c>
      <c r="C18" s="83">
        <v>0.05</v>
      </c>
      <c r="D18" s="36" t="s">
        <v>417</v>
      </c>
    </row>
    <row r="19" spans="1:7" ht="27" customHeight="1" thickBot="1" x14ac:dyDescent="0.25">
      <c r="A19" s="236"/>
      <c r="B19" s="161" t="s">
        <v>98</v>
      </c>
      <c r="C19" s="83">
        <v>0.05</v>
      </c>
      <c r="D19" s="36" t="s">
        <v>417</v>
      </c>
    </row>
    <row r="20" spans="1:7" ht="30.75" thickBot="1" x14ac:dyDescent="0.25">
      <c r="A20" s="236"/>
      <c r="B20" s="161" t="s">
        <v>99</v>
      </c>
      <c r="C20" s="83">
        <v>0</v>
      </c>
      <c r="D20" s="37"/>
    </row>
    <row r="21" spans="1:7" ht="27" customHeight="1" thickBot="1" x14ac:dyDescent="0.25">
      <c r="A21" s="236"/>
      <c r="B21" s="161" t="s">
        <v>100</v>
      </c>
      <c r="C21" s="83">
        <v>0</v>
      </c>
      <c r="D21" s="37"/>
    </row>
    <row r="22" spans="1:7" ht="27" customHeight="1" thickBot="1" x14ac:dyDescent="0.25">
      <c r="A22" s="237"/>
      <c r="B22" s="161" t="s">
        <v>101</v>
      </c>
      <c r="C22" s="81">
        <v>0.9</v>
      </c>
      <c r="D22" s="36" t="s">
        <v>417</v>
      </c>
      <c r="F22" s="239" t="str">
        <f>IF(SUM(C17:C22)&gt;100%,"La sumatoria de Caracteristicas CULTURALES es mayor a 100%","")</f>
        <v/>
      </c>
      <c r="G22" s="239"/>
    </row>
    <row r="23" spans="1:7" ht="27" customHeight="1" x14ac:dyDescent="0.25">
      <c r="A23" s="227" t="s">
        <v>102</v>
      </c>
      <c r="B23" s="164" t="s">
        <v>103</v>
      </c>
      <c r="C23" s="84">
        <v>0</v>
      </c>
      <c r="D23" s="165"/>
    </row>
    <row r="24" spans="1:7" ht="27" customHeight="1" x14ac:dyDescent="0.25">
      <c r="A24" s="228"/>
      <c r="B24" s="166" t="s">
        <v>104</v>
      </c>
      <c r="C24" s="85">
        <v>0.1</v>
      </c>
      <c r="D24" s="165"/>
    </row>
    <row r="25" spans="1:7" ht="27" customHeight="1" x14ac:dyDescent="0.25">
      <c r="A25" s="228"/>
      <c r="B25" s="166" t="s">
        <v>105</v>
      </c>
      <c r="C25" s="85">
        <v>0.69</v>
      </c>
      <c r="D25" s="165"/>
    </row>
    <row r="26" spans="1:7" ht="27" customHeight="1" x14ac:dyDescent="0.25">
      <c r="A26" s="228"/>
      <c r="B26" s="166" t="s">
        <v>98</v>
      </c>
      <c r="C26" s="85">
        <v>0.05</v>
      </c>
      <c r="D26" s="165"/>
    </row>
    <row r="27" spans="1:7" ht="45" x14ac:dyDescent="0.25">
      <c r="A27" s="228"/>
      <c r="B27" s="166" t="s">
        <v>106</v>
      </c>
      <c r="C27" s="85">
        <v>0</v>
      </c>
      <c r="D27" s="165"/>
    </row>
    <row r="28" spans="1:7" ht="27" customHeight="1" x14ac:dyDescent="0.25">
      <c r="A28" s="228"/>
      <c r="B28" s="166" t="s">
        <v>100</v>
      </c>
      <c r="C28" s="85">
        <v>0</v>
      </c>
      <c r="D28" s="165"/>
    </row>
    <row r="29" spans="1:7" ht="27" customHeight="1" x14ac:dyDescent="0.25">
      <c r="A29" s="228"/>
      <c r="B29" s="166" t="s">
        <v>97</v>
      </c>
      <c r="C29" s="85">
        <v>0.05</v>
      </c>
      <c r="D29" s="165"/>
    </row>
    <row r="30" spans="1:7" ht="27" customHeight="1" x14ac:dyDescent="0.25">
      <c r="A30" s="228"/>
      <c r="B30" s="166" t="s">
        <v>107</v>
      </c>
      <c r="C30" s="85">
        <v>0</v>
      </c>
      <c r="D30" s="165"/>
    </row>
    <row r="31" spans="1:7" ht="45" x14ac:dyDescent="0.25">
      <c r="A31" s="228"/>
      <c r="B31" s="166" t="s">
        <v>108</v>
      </c>
      <c r="C31" s="85">
        <v>0.1</v>
      </c>
      <c r="D31" s="165"/>
    </row>
    <row r="32" spans="1:7" ht="45" x14ac:dyDescent="0.25">
      <c r="A32" s="228"/>
      <c r="B32" s="166" t="s">
        <v>109</v>
      </c>
      <c r="C32" s="85">
        <v>0.01</v>
      </c>
      <c r="D32" s="165"/>
    </row>
    <row r="33" spans="1:7" ht="27" customHeight="1" x14ac:dyDescent="0.25">
      <c r="A33" s="228"/>
      <c r="B33" s="166" t="s">
        <v>110</v>
      </c>
      <c r="C33" s="85">
        <v>0</v>
      </c>
      <c r="D33" s="165"/>
    </row>
    <row r="34" spans="1:7" ht="30" x14ac:dyDescent="0.25">
      <c r="A34" s="228"/>
      <c r="B34" s="166" t="s">
        <v>111</v>
      </c>
      <c r="C34" s="85">
        <v>0</v>
      </c>
      <c r="D34" s="165"/>
    </row>
    <row r="35" spans="1:7" ht="30" x14ac:dyDescent="0.25">
      <c r="A35" s="228"/>
      <c r="B35" s="166" t="s">
        <v>112</v>
      </c>
      <c r="C35" s="85">
        <v>0</v>
      </c>
      <c r="D35" s="165"/>
    </row>
    <row r="36" spans="1:7" ht="30" x14ac:dyDescent="0.25">
      <c r="A36" s="228"/>
      <c r="B36" s="166" t="s">
        <v>113</v>
      </c>
      <c r="C36" s="85">
        <v>0</v>
      </c>
      <c r="D36" s="165"/>
    </row>
    <row r="37" spans="1:7" ht="30" x14ac:dyDescent="0.25">
      <c r="A37" s="228"/>
      <c r="B37" s="166" t="s">
        <v>114</v>
      </c>
      <c r="C37" s="85">
        <v>0</v>
      </c>
      <c r="D37" s="165"/>
    </row>
    <row r="38" spans="1:7" ht="45" x14ac:dyDescent="0.25">
      <c r="A38" s="228"/>
      <c r="B38" s="166" t="s">
        <v>115</v>
      </c>
      <c r="C38" s="85">
        <v>0</v>
      </c>
      <c r="D38" s="165"/>
    </row>
    <row r="39" spans="1:7" ht="30.75" thickBot="1" x14ac:dyDescent="0.3">
      <c r="A39" s="229"/>
      <c r="B39" s="167" t="s">
        <v>116</v>
      </c>
      <c r="C39" s="86">
        <v>0</v>
      </c>
      <c r="D39" s="165"/>
      <c r="F39" s="226" t="str">
        <f>IF(SUM(C23:C39)&gt;100%,"La sumatoria de Poblacion ATENDIDA es mayor a 100%","")</f>
        <v/>
      </c>
      <c r="G39" s="226"/>
    </row>
    <row r="45" spans="1:7" ht="15.2" customHeight="1" x14ac:dyDescent="0.2">
      <c r="A45" s="34" t="s">
        <v>117</v>
      </c>
      <c r="B45" s="34"/>
    </row>
    <row r="47" spans="1:7" ht="15.2" customHeight="1" thickBot="1" x14ac:dyDescent="0.25">
      <c r="A47" s="12" t="s">
        <v>118</v>
      </c>
      <c r="B47" s="13" t="s">
        <v>119</v>
      </c>
    </row>
    <row r="48" spans="1:7" ht="29.25" customHeight="1" thickBot="1" x14ac:dyDescent="0.25">
      <c r="A48" s="11" t="s">
        <v>88</v>
      </c>
      <c r="B48" s="14" t="s">
        <v>120</v>
      </c>
    </row>
    <row r="49" spans="1:2" ht="35.25" customHeight="1" thickBot="1" x14ac:dyDescent="0.25">
      <c r="A49" s="11" t="s">
        <v>89</v>
      </c>
      <c r="B49" s="14" t="s">
        <v>121</v>
      </c>
    </row>
    <row r="50" spans="1:2" ht="34.5" thickBot="1" x14ac:dyDescent="0.25">
      <c r="A50" s="11" t="s">
        <v>90</v>
      </c>
      <c r="B50" s="14" t="s">
        <v>122</v>
      </c>
    </row>
    <row r="51" spans="1:2" ht="45.75" thickBot="1" x14ac:dyDescent="0.25">
      <c r="A51" s="11" t="s">
        <v>91</v>
      </c>
      <c r="B51" s="14" t="s">
        <v>123</v>
      </c>
    </row>
    <row r="52" spans="1:2" ht="35.25" customHeight="1" thickBot="1" x14ac:dyDescent="0.25">
      <c r="A52" s="11" t="s">
        <v>92</v>
      </c>
      <c r="B52" s="14" t="s">
        <v>124</v>
      </c>
    </row>
    <row r="53" spans="1:2" ht="35.25" customHeight="1" thickBot="1" x14ac:dyDescent="0.25">
      <c r="A53" s="11" t="s">
        <v>93</v>
      </c>
      <c r="B53" s="14" t="s">
        <v>125</v>
      </c>
    </row>
    <row r="54" spans="1:2" ht="35.25" customHeight="1" x14ac:dyDescent="0.2">
      <c r="A54" s="11" t="s">
        <v>94</v>
      </c>
      <c r="B54" s="14" t="s">
        <v>126</v>
      </c>
    </row>
  </sheetData>
  <sheetProtection password="CC5C" sheet="1" selectLockedCells="1"/>
  <mergeCells count="9">
    <mergeCell ref="F39:G39"/>
    <mergeCell ref="A23:A39"/>
    <mergeCell ref="A2:D2"/>
    <mergeCell ref="A4:A9"/>
    <mergeCell ref="A10:A16"/>
    <mergeCell ref="A17:A22"/>
    <mergeCell ref="F9:G9"/>
    <mergeCell ref="F16:G16"/>
    <mergeCell ref="F22:G22"/>
  </mergeCells>
  <phoneticPr fontId="15" type="noConversion"/>
  <conditionalFormatting sqref="C4:C39">
    <cfRule type="cellIs" priority="5" stopIfTrue="1" operator="between">
      <formula>0</formula>
      <formula>1</formula>
    </cfRule>
  </conditionalFormatting>
  <conditionalFormatting sqref="F39:G39">
    <cfRule type="expression" dxfId="17" priority="4" stopIfTrue="1">
      <formula>LEN($F$39)&gt;0</formula>
    </cfRule>
  </conditionalFormatting>
  <conditionalFormatting sqref="F22:G22">
    <cfRule type="expression" dxfId="16" priority="3" stopIfTrue="1">
      <formula>LEN($F$22)&gt;0</formula>
    </cfRule>
  </conditionalFormatting>
  <conditionalFormatting sqref="F9:G9">
    <cfRule type="expression" dxfId="15" priority="2" stopIfTrue="1">
      <formula>LEN($F$9)&gt;0</formula>
    </cfRule>
  </conditionalFormatting>
  <conditionalFormatting sqref="F16:G16">
    <cfRule type="expression" dxfId="14" priority="1" stopIfTrue="1">
      <formula>LEN($F$16)&gt;0</formula>
    </cfRule>
  </conditionalFormatting>
  <dataValidations count="2">
    <dataValidation type="custom" allowBlank="1" showInputMessage="1" showErrorMessage="1" sqref="F9">
      <formula1>F9&lt;&gt;""</formula1>
    </dataValidation>
    <dataValidation type="decimal" allowBlank="1" showInputMessage="1" showErrorMessage="1" error="no puede se superior al 100%" sqref="C4:C39">
      <formula1>0</formula1>
      <formula2>1</formula2>
    </dataValidation>
  </dataValidation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5" tint="-0.249977111117893"/>
  </sheetPr>
  <dimension ref="A1:AA210"/>
  <sheetViews>
    <sheetView topLeftCell="I1" zoomScaleNormal="100" workbookViewId="0">
      <selection activeCell="E55" sqref="E55"/>
    </sheetView>
  </sheetViews>
  <sheetFormatPr baseColWidth="10" defaultColWidth="9.33203125" defaultRowHeight="12.75" x14ac:dyDescent="0.2"/>
  <cols>
    <col min="1" max="1" width="21.83203125" style="18" customWidth="1"/>
    <col min="2" max="2" width="23.5" style="18" customWidth="1"/>
    <col min="3" max="3" width="46.5" style="113" customWidth="1"/>
    <col min="4" max="4" width="28.83203125" style="18" customWidth="1"/>
    <col min="5" max="5" width="65.6640625" style="18" customWidth="1"/>
    <col min="6" max="7" width="37.1640625" style="18" customWidth="1"/>
    <col min="8" max="8" width="39.6640625" style="18" customWidth="1"/>
    <col min="9" max="9" width="36.1640625" style="18" customWidth="1"/>
    <col min="10" max="13" width="14.5" style="18" customWidth="1"/>
    <col min="14" max="14" width="25.33203125" style="18" customWidth="1"/>
    <col min="15" max="15" width="27.6640625" style="18" customWidth="1"/>
    <col min="16" max="16" width="12" style="18" customWidth="1"/>
    <col min="17" max="17" width="23.6640625" style="18" hidden="1" customWidth="1"/>
    <col min="18" max="23" width="0" style="18" hidden="1" customWidth="1"/>
    <col min="24" max="256" width="12" style="18" customWidth="1"/>
    <col min="257" max="16384" width="9.33203125" style="18"/>
  </cols>
  <sheetData>
    <row r="1" spans="1:27" ht="14.25" customHeight="1" x14ac:dyDescent="0.2"/>
    <row r="2" spans="1:27" s="19" customFormat="1" ht="23.25" customHeight="1" x14ac:dyDescent="0.2">
      <c r="A2" s="252" t="s">
        <v>127</v>
      </c>
      <c r="B2" s="252"/>
      <c r="C2" s="252"/>
      <c r="D2" s="252"/>
      <c r="E2" s="252"/>
      <c r="F2" s="252"/>
      <c r="G2" s="252"/>
      <c r="H2" s="252"/>
      <c r="I2" s="252"/>
      <c r="J2" s="252"/>
      <c r="K2" s="252"/>
      <c r="L2" s="252"/>
      <c r="M2" s="252"/>
      <c r="N2" s="252"/>
      <c r="O2" s="252"/>
      <c r="P2" s="18"/>
      <c r="Q2" s="18"/>
      <c r="R2" s="18"/>
      <c r="S2" s="18"/>
      <c r="T2" s="18"/>
      <c r="U2" s="18"/>
      <c r="V2" s="18"/>
      <c r="W2" s="18"/>
      <c r="X2" s="18"/>
      <c r="Y2" s="18"/>
      <c r="Z2" s="18"/>
      <c r="AA2" s="18"/>
    </row>
    <row r="3" spans="1:27" s="19" customFormat="1" ht="36.75" customHeight="1" x14ac:dyDescent="0.2">
      <c r="A3" s="158"/>
      <c r="B3" s="158"/>
      <c r="C3" s="114"/>
      <c r="D3" s="158"/>
      <c r="E3" s="158"/>
      <c r="F3" s="158"/>
      <c r="G3" s="158"/>
      <c r="H3" s="158"/>
      <c r="I3" s="158"/>
      <c r="J3" s="254" t="s">
        <v>128</v>
      </c>
      <c r="K3" s="254"/>
      <c r="L3" s="254"/>
      <c r="M3" s="254"/>
      <c r="N3" s="254"/>
      <c r="O3" s="254"/>
      <c r="P3" s="18"/>
      <c r="Q3" s="18"/>
      <c r="R3" s="18"/>
      <c r="S3" s="18"/>
      <c r="T3" s="18"/>
      <c r="U3" s="18"/>
      <c r="V3" s="18"/>
      <c r="W3" s="18"/>
      <c r="X3" s="18"/>
      <c r="Y3" s="18"/>
      <c r="Z3" s="18"/>
      <c r="AA3" s="18"/>
    </row>
    <row r="4" spans="1:27" ht="66.75" customHeight="1" thickBot="1" x14ac:dyDescent="0.25">
      <c r="A4" s="265" t="s">
        <v>129</v>
      </c>
      <c r="B4" s="266"/>
      <c r="C4" s="115"/>
      <c r="D4" s="157" t="s">
        <v>130</v>
      </c>
      <c r="E4" s="269" t="s">
        <v>131</v>
      </c>
      <c r="F4" s="241" t="s">
        <v>132</v>
      </c>
      <c r="G4" s="241"/>
      <c r="H4" s="241"/>
      <c r="I4" s="241"/>
      <c r="J4" s="262" t="s">
        <v>133</v>
      </c>
      <c r="K4" s="263"/>
      <c r="L4" s="263"/>
      <c r="M4" s="264"/>
      <c r="N4" s="267" t="s">
        <v>134</v>
      </c>
      <c r="O4" s="258" t="s">
        <v>135</v>
      </c>
      <c r="Q4" s="22" t="s">
        <v>136</v>
      </c>
    </row>
    <row r="5" spans="1:27" s="28" customFormat="1" ht="68.25" customHeight="1" thickBot="1" x14ac:dyDescent="0.25">
      <c r="A5" s="42" t="s">
        <v>137</v>
      </c>
      <c r="B5" s="121" t="s">
        <v>138</v>
      </c>
      <c r="C5" s="153" t="s">
        <v>139</v>
      </c>
      <c r="D5" s="152" t="s">
        <v>140</v>
      </c>
      <c r="E5" s="270"/>
      <c r="F5" s="89" t="s">
        <v>141</v>
      </c>
      <c r="G5" s="90" t="s">
        <v>142</v>
      </c>
      <c r="H5" s="43" t="s">
        <v>143</v>
      </c>
      <c r="I5" s="44" t="s">
        <v>144</v>
      </c>
      <c r="J5" s="45" t="s">
        <v>145</v>
      </c>
      <c r="K5" s="46" t="s">
        <v>146</v>
      </c>
      <c r="L5" s="46" t="s">
        <v>147</v>
      </c>
      <c r="M5" s="47" t="s">
        <v>148</v>
      </c>
      <c r="N5" s="268"/>
      <c r="O5" s="259"/>
    </row>
    <row r="6" spans="1:27" ht="66" customHeight="1" x14ac:dyDescent="0.2">
      <c r="A6" s="255" t="s">
        <v>149</v>
      </c>
      <c r="B6" s="260" t="s">
        <v>150</v>
      </c>
      <c r="C6" s="111" t="s">
        <v>151</v>
      </c>
      <c r="D6" s="23">
        <v>4</v>
      </c>
      <c r="E6" s="125" t="s">
        <v>424</v>
      </c>
      <c r="F6" s="126"/>
      <c r="G6" s="126"/>
      <c r="H6" s="126" t="s">
        <v>269</v>
      </c>
      <c r="I6" s="126" t="s">
        <v>274</v>
      </c>
      <c r="J6" s="25">
        <v>1</v>
      </c>
      <c r="K6" s="25">
        <v>3</v>
      </c>
      <c r="L6" s="25">
        <v>3</v>
      </c>
      <c r="M6" s="33">
        <f t="shared" ref="M6:M25" si="0">SUM(J6:L6)</f>
        <v>7</v>
      </c>
      <c r="N6" s="31"/>
      <c r="O6" s="29"/>
      <c r="Q6" s="26" t="str">
        <f>IF(O6&gt;0,+F6,"")</f>
        <v/>
      </c>
    </row>
    <row r="7" spans="1:27" ht="36.75" customHeight="1" x14ac:dyDescent="0.2">
      <c r="A7" s="256"/>
      <c r="B7" s="261"/>
      <c r="C7" s="112" t="s">
        <v>152</v>
      </c>
      <c r="D7" s="23">
        <v>3</v>
      </c>
      <c r="E7" s="71" t="s">
        <v>425</v>
      </c>
      <c r="F7" s="24" t="s">
        <v>273</v>
      </c>
      <c r="G7" s="24" t="s">
        <v>274</v>
      </c>
      <c r="H7" s="24"/>
      <c r="I7" s="24"/>
      <c r="J7" s="25">
        <v>4</v>
      </c>
      <c r="K7" s="25">
        <v>4</v>
      </c>
      <c r="L7" s="25">
        <v>4</v>
      </c>
      <c r="M7" s="33">
        <f t="shared" si="0"/>
        <v>12</v>
      </c>
      <c r="N7" s="31"/>
      <c r="O7" s="29"/>
      <c r="Q7" s="26" t="str">
        <f t="shared" ref="Q7:Q89" si="1">IF(O7&gt;0,+F7,"")</f>
        <v/>
      </c>
    </row>
    <row r="8" spans="1:27" ht="36.75" customHeight="1" x14ac:dyDescent="0.2">
      <c r="A8" s="256"/>
      <c r="B8" s="261"/>
      <c r="C8" s="112" t="s">
        <v>153</v>
      </c>
      <c r="D8" s="23">
        <v>4</v>
      </c>
      <c r="E8" s="71" t="s">
        <v>426</v>
      </c>
      <c r="F8" s="24"/>
      <c r="G8" s="24"/>
      <c r="H8" s="24" t="s">
        <v>273</v>
      </c>
      <c r="I8" s="24" t="s">
        <v>285</v>
      </c>
      <c r="J8" s="25">
        <v>1</v>
      </c>
      <c r="K8" s="25">
        <v>4</v>
      </c>
      <c r="L8" s="25">
        <v>4</v>
      </c>
      <c r="M8" s="33">
        <f t="shared" si="0"/>
        <v>9</v>
      </c>
      <c r="N8" s="31"/>
      <c r="O8" s="29"/>
      <c r="Q8" s="26" t="str">
        <f t="shared" si="1"/>
        <v/>
      </c>
    </row>
    <row r="9" spans="1:27" ht="45" customHeight="1" x14ac:dyDescent="0.2">
      <c r="A9" s="256"/>
      <c r="B9" s="261"/>
      <c r="C9" s="112" t="s">
        <v>154</v>
      </c>
      <c r="D9" s="23">
        <v>3</v>
      </c>
      <c r="E9" s="71" t="s">
        <v>427</v>
      </c>
      <c r="F9" s="24" t="s">
        <v>286</v>
      </c>
      <c r="G9" s="24" t="s">
        <v>274</v>
      </c>
      <c r="H9" s="24"/>
      <c r="I9" s="24"/>
      <c r="J9" s="25">
        <v>1</v>
      </c>
      <c r="K9" s="25">
        <v>4</v>
      </c>
      <c r="L9" s="25">
        <v>4</v>
      </c>
      <c r="M9" s="33">
        <f t="shared" si="0"/>
        <v>9</v>
      </c>
      <c r="N9" s="31"/>
      <c r="O9" s="29"/>
      <c r="Q9" s="26" t="str">
        <f t="shared" si="1"/>
        <v/>
      </c>
    </row>
    <row r="10" spans="1:27" ht="28.5" customHeight="1" x14ac:dyDescent="0.2">
      <c r="A10" s="256"/>
      <c r="B10" s="260" t="s">
        <v>155</v>
      </c>
      <c r="C10" s="111" t="s">
        <v>156</v>
      </c>
      <c r="D10" s="23">
        <v>3</v>
      </c>
      <c r="E10" s="71" t="s">
        <v>430</v>
      </c>
      <c r="F10" s="24" t="s">
        <v>273</v>
      </c>
      <c r="G10" s="24" t="s">
        <v>274</v>
      </c>
      <c r="H10" s="24"/>
      <c r="I10" s="24"/>
      <c r="J10" s="25">
        <v>2</v>
      </c>
      <c r="K10" s="25">
        <v>3</v>
      </c>
      <c r="L10" s="25">
        <v>4</v>
      </c>
      <c r="M10" s="33">
        <f t="shared" si="0"/>
        <v>9</v>
      </c>
      <c r="N10" s="31"/>
      <c r="O10" s="29"/>
      <c r="Q10" s="26" t="str">
        <f t="shared" si="1"/>
        <v/>
      </c>
    </row>
    <row r="11" spans="1:27" ht="28.5" customHeight="1" x14ac:dyDescent="0.2">
      <c r="A11" s="256"/>
      <c r="B11" s="260"/>
      <c r="C11" s="112" t="s">
        <v>157</v>
      </c>
      <c r="D11" s="23">
        <v>4</v>
      </c>
      <c r="E11" s="71" t="s">
        <v>428</v>
      </c>
      <c r="F11" s="24"/>
      <c r="G11" s="24"/>
      <c r="H11" s="24" t="s">
        <v>273</v>
      </c>
      <c r="I11" s="24" t="s">
        <v>274</v>
      </c>
      <c r="J11" s="25">
        <v>1</v>
      </c>
      <c r="K11" s="25">
        <v>3</v>
      </c>
      <c r="L11" s="25">
        <v>4</v>
      </c>
      <c r="M11" s="33">
        <f t="shared" si="0"/>
        <v>8</v>
      </c>
      <c r="N11" s="31"/>
      <c r="O11" s="29"/>
      <c r="Q11" s="26" t="str">
        <f t="shared" si="1"/>
        <v/>
      </c>
    </row>
    <row r="12" spans="1:27" ht="28.5" customHeight="1" x14ac:dyDescent="0.2">
      <c r="A12" s="256"/>
      <c r="B12" s="260"/>
      <c r="C12" s="112" t="s">
        <v>158</v>
      </c>
      <c r="D12" s="23">
        <v>4</v>
      </c>
      <c r="E12" s="71" t="s">
        <v>431</v>
      </c>
      <c r="F12" s="24"/>
      <c r="G12" s="24"/>
      <c r="H12" s="24" t="s">
        <v>273</v>
      </c>
      <c r="I12" s="24" t="s">
        <v>274</v>
      </c>
      <c r="J12" s="25">
        <v>1</v>
      </c>
      <c r="K12" s="25">
        <v>4</v>
      </c>
      <c r="L12" s="25">
        <v>4</v>
      </c>
      <c r="M12" s="33">
        <f t="shared" si="0"/>
        <v>9</v>
      </c>
      <c r="N12" s="31"/>
      <c r="O12" s="29"/>
      <c r="Q12" s="26" t="str">
        <f t="shared" si="1"/>
        <v/>
      </c>
    </row>
    <row r="13" spans="1:27" ht="39.75" customHeight="1" x14ac:dyDescent="0.2">
      <c r="A13" s="256"/>
      <c r="B13" s="260"/>
      <c r="C13" s="112" t="s">
        <v>159</v>
      </c>
      <c r="D13" s="23">
        <v>4</v>
      </c>
      <c r="E13" s="71" t="s">
        <v>429</v>
      </c>
      <c r="F13" s="24"/>
      <c r="G13" s="24"/>
      <c r="H13" s="24" t="s">
        <v>269</v>
      </c>
      <c r="I13" s="24" t="s">
        <v>274</v>
      </c>
      <c r="J13" s="25">
        <v>1</v>
      </c>
      <c r="K13" s="25">
        <v>4</v>
      </c>
      <c r="L13" s="25">
        <v>4</v>
      </c>
      <c r="M13" s="33">
        <f t="shared" si="0"/>
        <v>9</v>
      </c>
      <c r="N13" s="31"/>
      <c r="O13" s="29"/>
      <c r="Q13" s="26"/>
    </row>
    <row r="14" spans="1:27" ht="28.5" customHeight="1" x14ac:dyDescent="0.2">
      <c r="A14" s="256"/>
      <c r="B14" s="260"/>
      <c r="C14" s="112" t="s">
        <v>160</v>
      </c>
      <c r="D14" s="23">
        <v>4</v>
      </c>
      <c r="E14" s="71" t="s">
        <v>432</v>
      </c>
      <c r="F14" s="24"/>
      <c r="G14" s="24"/>
      <c r="H14" s="24" t="s">
        <v>273</v>
      </c>
      <c r="I14" s="24" t="s">
        <v>274</v>
      </c>
      <c r="J14" s="25">
        <v>1</v>
      </c>
      <c r="K14" s="25">
        <v>4</v>
      </c>
      <c r="L14" s="25">
        <v>4</v>
      </c>
      <c r="M14" s="33">
        <f t="shared" si="0"/>
        <v>9</v>
      </c>
      <c r="N14" s="31"/>
      <c r="O14" s="29"/>
      <c r="Q14" s="26"/>
    </row>
    <row r="15" spans="1:27" ht="44.25" customHeight="1" x14ac:dyDescent="0.2">
      <c r="A15" s="256"/>
      <c r="B15" s="260" t="s">
        <v>161</v>
      </c>
      <c r="C15" s="116" t="s">
        <v>162</v>
      </c>
      <c r="D15" s="23">
        <v>4</v>
      </c>
      <c r="E15" s="71" t="s">
        <v>433</v>
      </c>
      <c r="F15" s="24"/>
      <c r="G15" s="24"/>
      <c r="H15" s="24" t="s">
        <v>273</v>
      </c>
      <c r="I15" s="24" t="s">
        <v>274</v>
      </c>
      <c r="J15" s="25">
        <v>1</v>
      </c>
      <c r="K15" s="25">
        <v>4</v>
      </c>
      <c r="L15" s="25">
        <v>4</v>
      </c>
      <c r="M15" s="33">
        <f t="shared" si="0"/>
        <v>9</v>
      </c>
      <c r="N15" s="31"/>
      <c r="O15" s="29"/>
      <c r="Q15" s="26"/>
    </row>
    <row r="16" spans="1:27" ht="28.5" customHeight="1" x14ac:dyDescent="0.2">
      <c r="A16" s="256"/>
      <c r="B16" s="260"/>
      <c r="C16" s="117" t="s">
        <v>163</v>
      </c>
      <c r="D16" s="23">
        <v>4</v>
      </c>
      <c r="E16" s="71" t="s">
        <v>434</v>
      </c>
      <c r="F16" s="24"/>
      <c r="G16" s="24"/>
      <c r="H16" s="24" t="s">
        <v>273</v>
      </c>
      <c r="I16" s="24" t="s">
        <v>274</v>
      </c>
      <c r="J16" s="25">
        <v>2</v>
      </c>
      <c r="K16" s="25">
        <v>3</v>
      </c>
      <c r="L16" s="25">
        <v>3</v>
      </c>
      <c r="M16" s="33">
        <f t="shared" si="0"/>
        <v>8</v>
      </c>
      <c r="N16" s="31"/>
      <c r="O16" s="29"/>
      <c r="Q16" s="26"/>
    </row>
    <row r="17" spans="1:17" ht="28.5" customHeight="1" x14ac:dyDescent="0.2">
      <c r="A17" s="256"/>
      <c r="B17" s="260"/>
      <c r="C17" s="117" t="s">
        <v>164</v>
      </c>
      <c r="D17" s="23">
        <v>4</v>
      </c>
      <c r="E17" s="71" t="s">
        <v>435</v>
      </c>
      <c r="F17" s="24"/>
      <c r="G17" s="24"/>
      <c r="H17" s="24" t="s">
        <v>269</v>
      </c>
      <c r="I17" s="24" t="s">
        <v>274</v>
      </c>
      <c r="J17" s="25">
        <v>1</v>
      </c>
      <c r="K17" s="25">
        <v>4</v>
      </c>
      <c r="L17" s="25">
        <v>4</v>
      </c>
      <c r="M17" s="33">
        <f t="shared" si="0"/>
        <v>9</v>
      </c>
      <c r="N17" s="31"/>
      <c r="O17" s="29"/>
      <c r="Q17" s="26"/>
    </row>
    <row r="18" spans="1:17" ht="28.5" customHeight="1" x14ac:dyDescent="0.2">
      <c r="A18" s="256"/>
      <c r="B18" s="260"/>
      <c r="C18" s="117" t="s">
        <v>165</v>
      </c>
      <c r="D18" s="23">
        <v>4</v>
      </c>
      <c r="E18" s="71" t="s">
        <v>436</v>
      </c>
      <c r="F18" s="24"/>
      <c r="G18" s="24"/>
      <c r="H18" s="24" t="s">
        <v>273</v>
      </c>
      <c r="I18" s="24" t="s">
        <v>274</v>
      </c>
      <c r="J18" s="25">
        <v>2</v>
      </c>
      <c r="K18" s="25">
        <v>3</v>
      </c>
      <c r="L18" s="25">
        <v>3</v>
      </c>
      <c r="M18" s="33">
        <f t="shared" si="0"/>
        <v>8</v>
      </c>
      <c r="N18" s="31"/>
      <c r="O18" s="29"/>
      <c r="Q18" s="26"/>
    </row>
    <row r="19" spans="1:17" ht="28.5" customHeight="1" x14ac:dyDescent="0.2">
      <c r="A19" s="256"/>
      <c r="B19" s="260"/>
      <c r="C19" s="117" t="s">
        <v>166</v>
      </c>
      <c r="D19" s="23">
        <v>3</v>
      </c>
      <c r="E19" s="71" t="s">
        <v>437</v>
      </c>
      <c r="F19" s="24" t="s">
        <v>282</v>
      </c>
      <c r="G19" s="24" t="s">
        <v>274</v>
      </c>
      <c r="H19" s="24"/>
      <c r="I19" s="24"/>
      <c r="J19" s="25">
        <v>1</v>
      </c>
      <c r="K19" s="25">
        <v>3</v>
      </c>
      <c r="L19" s="25">
        <v>3</v>
      </c>
      <c r="M19" s="33">
        <f t="shared" si="0"/>
        <v>7</v>
      </c>
      <c r="N19" s="31" t="s">
        <v>136</v>
      </c>
      <c r="O19" s="29">
        <v>1</v>
      </c>
      <c r="Q19" s="26"/>
    </row>
    <row r="20" spans="1:17" ht="28.5" customHeight="1" thickBot="1" x14ac:dyDescent="0.25">
      <c r="A20" s="256"/>
      <c r="B20" s="260"/>
      <c r="C20" s="117" t="s">
        <v>167</v>
      </c>
      <c r="D20" s="23">
        <v>4</v>
      </c>
      <c r="E20" s="71" t="s">
        <v>438</v>
      </c>
      <c r="F20" s="154"/>
      <c r="G20" s="154"/>
      <c r="H20" s="154" t="s">
        <v>269</v>
      </c>
      <c r="I20" s="154" t="s">
        <v>274</v>
      </c>
      <c r="J20" s="25">
        <v>2</v>
      </c>
      <c r="K20" s="25">
        <v>3</v>
      </c>
      <c r="L20" s="25">
        <v>3</v>
      </c>
      <c r="M20" s="33">
        <f t="shared" si="0"/>
        <v>8</v>
      </c>
      <c r="N20" s="31"/>
      <c r="O20" s="29"/>
      <c r="Q20" s="26"/>
    </row>
    <row r="21" spans="1:17" ht="28.5" customHeight="1" x14ac:dyDescent="0.2">
      <c r="A21" s="256"/>
      <c r="B21" s="260"/>
      <c r="C21" s="117" t="s">
        <v>168</v>
      </c>
      <c r="D21" s="23">
        <v>4</v>
      </c>
      <c r="E21" s="71" t="s">
        <v>439</v>
      </c>
      <c r="F21" s="48"/>
      <c r="G21" s="48"/>
      <c r="H21" s="48" t="s">
        <v>269</v>
      </c>
      <c r="I21" s="48" t="s">
        <v>285</v>
      </c>
      <c r="J21" s="25">
        <v>2</v>
      </c>
      <c r="K21" s="25">
        <v>3</v>
      </c>
      <c r="L21" s="25">
        <v>3</v>
      </c>
      <c r="M21" s="33">
        <f t="shared" si="0"/>
        <v>8</v>
      </c>
      <c r="N21" s="31"/>
      <c r="O21" s="29"/>
      <c r="Q21" s="26"/>
    </row>
    <row r="22" spans="1:17" ht="28.5" customHeight="1" x14ac:dyDescent="0.2">
      <c r="A22" s="256"/>
      <c r="B22" s="260"/>
      <c r="C22" s="117" t="s">
        <v>169</v>
      </c>
      <c r="D22" s="23">
        <v>4</v>
      </c>
      <c r="E22" s="71" t="s">
        <v>440</v>
      </c>
      <c r="F22" s="24"/>
      <c r="G22" s="24"/>
      <c r="H22" s="24" t="s">
        <v>269</v>
      </c>
      <c r="I22" s="24" t="s">
        <v>285</v>
      </c>
      <c r="J22" s="25">
        <v>2</v>
      </c>
      <c r="K22" s="25">
        <v>3</v>
      </c>
      <c r="L22" s="25">
        <v>3</v>
      </c>
      <c r="M22" s="33">
        <f t="shared" si="0"/>
        <v>8</v>
      </c>
      <c r="N22" s="31"/>
      <c r="O22" s="29"/>
      <c r="Q22" s="26"/>
    </row>
    <row r="23" spans="1:17" ht="28.5" customHeight="1" x14ac:dyDescent="0.2">
      <c r="A23" s="256"/>
      <c r="B23" s="260" t="s">
        <v>170</v>
      </c>
      <c r="C23" s="111" t="s">
        <v>171</v>
      </c>
      <c r="D23" s="23">
        <v>4</v>
      </c>
      <c r="E23" s="71" t="s">
        <v>441</v>
      </c>
      <c r="F23" s="24"/>
      <c r="G23" s="24"/>
      <c r="H23" s="24" t="s">
        <v>269</v>
      </c>
      <c r="I23" s="24" t="s">
        <v>285</v>
      </c>
      <c r="J23" s="25">
        <v>2</v>
      </c>
      <c r="K23" s="25">
        <v>3</v>
      </c>
      <c r="L23" s="25">
        <v>3</v>
      </c>
      <c r="M23" s="33">
        <f t="shared" si="0"/>
        <v>8</v>
      </c>
      <c r="N23" s="31"/>
      <c r="O23" s="29"/>
      <c r="Q23" s="26" t="str">
        <f t="shared" si="1"/>
        <v/>
      </c>
    </row>
    <row r="24" spans="1:17" ht="28.5" customHeight="1" x14ac:dyDescent="0.2">
      <c r="A24" s="256"/>
      <c r="B24" s="261"/>
      <c r="C24" s="112" t="s">
        <v>172</v>
      </c>
      <c r="D24" s="23">
        <v>4</v>
      </c>
      <c r="E24" s="71" t="s">
        <v>442</v>
      </c>
      <c r="F24" s="24"/>
      <c r="G24" s="24"/>
      <c r="H24" s="24" t="s">
        <v>269</v>
      </c>
      <c r="I24" s="24" t="s">
        <v>274</v>
      </c>
      <c r="J24" s="25">
        <v>2</v>
      </c>
      <c r="K24" s="25">
        <v>3</v>
      </c>
      <c r="L24" s="25">
        <v>3</v>
      </c>
      <c r="M24" s="33">
        <f t="shared" si="0"/>
        <v>8</v>
      </c>
      <c r="N24" s="31"/>
      <c r="O24" s="29"/>
      <c r="Q24" s="26" t="str">
        <f t="shared" si="1"/>
        <v/>
      </c>
    </row>
    <row r="25" spans="1:17" ht="28.5" customHeight="1" x14ac:dyDescent="0.2">
      <c r="A25" s="256"/>
      <c r="B25" s="261"/>
      <c r="C25" s="112" t="s">
        <v>173</v>
      </c>
      <c r="D25" s="23">
        <v>4</v>
      </c>
      <c r="E25" s="71" t="s">
        <v>443</v>
      </c>
      <c r="F25" s="24"/>
      <c r="G25" s="24"/>
      <c r="H25" s="24" t="s">
        <v>269</v>
      </c>
      <c r="I25" s="24" t="s">
        <v>274</v>
      </c>
      <c r="J25" s="25">
        <v>1</v>
      </c>
      <c r="K25" s="25">
        <v>3</v>
      </c>
      <c r="L25" s="25">
        <v>3</v>
      </c>
      <c r="M25" s="33">
        <f t="shared" si="0"/>
        <v>7</v>
      </c>
      <c r="N25" s="31" t="s">
        <v>136</v>
      </c>
      <c r="O25" s="29">
        <v>2</v>
      </c>
      <c r="Q25" s="26">
        <f t="shared" si="1"/>
        <v>0</v>
      </c>
    </row>
    <row r="26" spans="1:17" ht="28.5" customHeight="1" x14ac:dyDescent="0.2">
      <c r="A26" s="256"/>
      <c r="B26" s="261"/>
      <c r="C26" s="112" t="s">
        <v>174</v>
      </c>
      <c r="D26" s="23">
        <v>4</v>
      </c>
      <c r="E26" s="71" t="s">
        <v>444</v>
      </c>
      <c r="F26" s="24"/>
      <c r="G26" s="24"/>
      <c r="H26" s="24" t="s">
        <v>269</v>
      </c>
      <c r="I26" s="24" t="s">
        <v>274</v>
      </c>
      <c r="J26" s="25">
        <v>1</v>
      </c>
      <c r="K26" s="25">
        <v>4</v>
      </c>
      <c r="L26" s="25">
        <v>4</v>
      </c>
      <c r="M26" s="33">
        <f t="shared" ref="M26:M35" si="2">SUM(J26:L26)</f>
        <v>9</v>
      </c>
      <c r="N26" s="31"/>
      <c r="O26" s="29"/>
      <c r="Q26" s="26" t="str">
        <f t="shared" si="1"/>
        <v/>
      </c>
    </row>
    <row r="27" spans="1:17" ht="28.5" customHeight="1" x14ac:dyDescent="0.2">
      <c r="A27" s="256"/>
      <c r="B27" s="247" t="s">
        <v>175</v>
      </c>
      <c r="C27" s="111" t="s">
        <v>176</v>
      </c>
      <c r="D27" s="23">
        <v>3</v>
      </c>
      <c r="E27" s="72" t="s">
        <v>534</v>
      </c>
      <c r="F27" s="24" t="s">
        <v>284</v>
      </c>
      <c r="G27" s="24" t="s">
        <v>285</v>
      </c>
      <c r="H27" s="24"/>
      <c r="I27" s="24"/>
      <c r="J27" s="25">
        <v>1</v>
      </c>
      <c r="K27" s="25">
        <v>3</v>
      </c>
      <c r="L27" s="25">
        <v>3</v>
      </c>
      <c r="M27" s="33">
        <f t="shared" si="2"/>
        <v>7</v>
      </c>
      <c r="N27" s="31" t="s">
        <v>136</v>
      </c>
      <c r="O27" s="29">
        <v>3</v>
      </c>
      <c r="Q27" s="26" t="str">
        <f t="shared" si="1"/>
        <v>MECANISCMOS DE COMUNICACION DEBILITADOS</v>
      </c>
    </row>
    <row r="28" spans="1:17" ht="28.5" customHeight="1" x14ac:dyDescent="0.2">
      <c r="A28" s="256"/>
      <c r="B28" s="248"/>
      <c r="C28" s="112" t="s">
        <v>177</v>
      </c>
      <c r="D28" s="23">
        <v>4</v>
      </c>
      <c r="E28" s="71" t="s">
        <v>445</v>
      </c>
      <c r="F28" s="24"/>
      <c r="G28" s="24"/>
      <c r="H28" s="24" t="s">
        <v>282</v>
      </c>
      <c r="I28" s="24" t="s">
        <v>274</v>
      </c>
      <c r="J28" s="25">
        <v>1</v>
      </c>
      <c r="K28" s="25">
        <v>3</v>
      </c>
      <c r="L28" s="25">
        <v>3</v>
      </c>
      <c r="M28" s="33">
        <f t="shared" si="2"/>
        <v>7</v>
      </c>
      <c r="N28" s="31" t="s">
        <v>136</v>
      </c>
      <c r="O28" s="29">
        <v>4</v>
      </c>
      <c r="Q28" s="26">
        <f t="shared" si="1"/>
        <v>0</v>
      </c>
    </row>
    <row r="29" spans="1:17" ht="28.5" customHeight="1" x14ac:dyDescent="0.2">
      <c r="A29" s="256"/>
      <c r="B29" s="248"/>
      <c r="C29" s="112" t="s">
        <v>178</v>
      </c>
      <c r="D29" s="23">
        <v>4</v>
      </c>
      <c r="E29" s="71" t="s">
        <v>446</v>
      </c>
      <c r="F29" s="24"/>
      <c r="G29" s="24"/>
      <c r="H29" s="24" t="s">
        <v>269</v>
      </c>
      <c r="I29" s="24" t="s">
        <v>274</v>
      </c>
      <c r="J29" s="25">
        <v>1</v>
      </c>
      <c r="K29" s="25">
        <v>4</v>
      </c>
      <c r="L29" s="25">
        <v>4</v>
      </c>
      <c r="M29" s="33">
        <f t="shared" si="2"/>
        <v>9</v>
      </c>
      <c r="N29" s="31"/>
      <c r="O29" s="29"/>
      <c r="Q29" s="26" t="str">
        <f t="shared" si="1"/>
        <v/>
      </c>
    </row>
    <row r="30" spans="1:17" ht="28.5" customHeight="1" x14ac:dyDescent="0.2">
      <c r="A30" s="256"/>
      <c r="B30" s="248"/>
      <c r="C30" s="112" t="s">
        <v>179</v>
      </c>
      <c r="D30" s="23">
        <v>4</v>
      </c>
      <c r="E30" s="71" t="s">
        <v>447</v>
      </c>
      <c r="F30" s="24"/>
      <c r="G30" s="24"/>
      <c r="H30" s="24" t="s">
        <v>269</v>
      </c>
      <c r="I30" s="24" t="s">
        <v>274</v>
      </c>
      <c r="J30" s="25">
        <v>1</v>
      </c>
      <c r="K30" s="25">
        <v>4</v>
      </c>
      <c r="L30" s="25">
        <v>4</v>
      </c>
      <c r="M30" s="33">
        <f t="shared" si="2"/>
        <v>9</v>
      </c>
      <c r="N30" s="31"/>
      <c r="O30" s="29"/>
      <c r="Q30" s="26" t="str">
        <f t="shared" si="1"/>
        <v/>
      </c>
    </row>
    <row r="31" spans="1:17" ht="28.5" customHeight="1" x14ac:dyDescent="0.2">
      <c r="A31" s="256"/>
      <c r="B31" s="248"/>
      <c r="C31" s="112" t="s">
        <v>180</v>
      </c>
      <c r="D31" s="23">
        <v>3</v>
      </c>
      <c r="E31" s="71" t="s">
        <v>452</v>
      </c>
      <c r="F31" s="24" t="s">
        <v>273</v>
      </c>
      <c r="G31" s="24" t="s">
        <v>274</v>
      </c>
      <c r="H31" s="24"/>
      <c r="I31" s="24"/>
      <c r="J31" s="25">
        <v>1</v>
      </c>
      <c r="K31" s="25">
        <v>3</v>
      </c>
      <c r="L31" s="25">
        <v>4</v>
      </c>
      <c r="M31" s="33">
        <f t="shared" si="2"/>
        <v>8</v>
      </c>
      <c r="N31" s="31"/>
      <c r="O31" s="29"/>
      <c r="Q31" s="26" t="str">
        <f t="shared" si="1"/>
        <v/>
      </c>
    </row>
    <row r="32" spans="1:17" ht="28.5" customHeight="1" x14ac:dyDescent="0.2">
      <c r="A32" s="256"/>
      <c r="B32" s="248"/>
      <c r="C32" s="112" t="s">
        <v>181</v>
      </c>
      <c r="D32" s="23">
        <v>4</v>
      </c>
      <c r="E32" s="71" t="s">
        <v>448</v>
      </c>
      <c r="F32" s="24"/>
      <c r="G32" s="24"/>
      <c r="H32" s="24" t="s">
        <v>269</v>
      </c>
      <c r="I32" s="24" t="s">
        <v>274</v>
      </c>
      <c r="J32" s="25">
        <v>1</v>
      </c>
      <c r="K32" s="25">
        <v>4</v>
      </c>
      <c r="L32" s="25">
        <v>4</v>
      </c>
      <c r="M32" s="33">
        <f t="shared" si="2"/>
        <v>9</v>
      </c>
      <c r="N32" s="31"/>
      <c r="O32" s="29"/>
      <c r="Q32" s="26" t="str">
        <f t="shared" si="1"/>
        <v/>
      </c>
    </row>
    <row r="33" spans="1:17" ht="28.5" customHeight="1" x14ac:dyDescent="0.2">
      <c r="A33" s="256"/>
      <c r="B33" s="248"/>
      <c r="C33" s="112" t="s">
        <v>182</v>
      </c>
      <c r="D33" s="23">
        <v>4</v>
      </c>
      <c r="E33" s="71" t="s">
        <v>449</v>
      </c>
      <c r="F33" s="24"/>
      <c r="G33" s="24"/>
      <c r="H33" s="24" t="s">
        <v>269</v>
      </c>
      <c r="I33" s="24" t="s">
        <v>274</v>
      </c>
      <c r="J33" s="25">
        <v>1</v>
      </c>
      <c r="K33" s="25">
        <v>3</v>
      </c>
      <c r="L33" s="25">
        <v>3</v>
      </c>
      <c r="M33" s="33">
        <f t="shared" si="2"/>
        <v>7</v>
      </c>
      <c r="N33" s="31"/>
      <c r="O33" s="29"/>
      <c r="Q33" s="26"/>
    </row>
    <row r="34" spans="1:17" ht="41.25" customHeight="1" x14ac:dyDescent="0.2">
      <c r="A34" s="256"/>
      <c r="B34" s="248"/>
      <c r="C34" s="112" t="s">
        <v>183</v>
      </c>
      <c r="D34" s="23">
        <v>3</v>
      </c>
      <c r="E34" s="71" t="s">
        <v>450</v>
      </c>
      <c r="F34" s="24" t="s">
        <v>269</v>
      </c>
      <c r="G34" s="24" t="s">
        <v>274</v>
      </c>
      <c r="H34" s="24"/>
      <c r="I34" s="24"/>
      <c r="J34" s="25">
        <v>3</v>
      </c>
      <c r="K34" s="25">
        <v>3</v>
      </c>
      <c r="L34" s="25">
        <v>3</v>
      </c>
      <c r="M34" s="33">
        <f t="shared" si="2"/>
        <v>9</v>
      </c>
      <c r="N34" s="31"/>
      <c r="O34" s="29"/>
      <c r="Q34" s="26"/>
    </row>
    <row r="35" spans="1:17" ht="31.5" customHeight="1" x14ac:dyDescent="0.2">
      <c r="A35" s="256"/>
      <c r="B35" s="249"/>
      <c r="C35" s="112" t="s">
        <v>184</v>
      </c>
      <c r="D35" s="23">
        <v>3</v>
      </c>
      <c r="E35" s="71" t="s">
        <v>451</v>
      </c>
      <c r="F35" s="24" t="s">
        <v>269</v>
      </c>
      <c r="G35" s="24" t="s">
        <v>274</v>
      </c>
      <c r="H35" s="24"/>
      <c r="I35" s="24"/>
      <c r="J35" s="25">
        <v>1</v>
      </c>
      <c r="K35" s="25">
        <v>4</v>
      </c>
      <c r="L35" s="25">
        <v>3</v>
      </c>
      <c r="M35" s="33">
        <f t="shared" si="2"/>
        <v>8</v>
      </c>
      <c r="N35" s="31"/>
      <c r="O35" s="29"/>
      <c r="Q35" s="26" t="str">
        <f t="shared" si="1"/>
        <v/>
      </c>
    </row>
    <row r="36" spans="1:17" ht="28.5" customHeight="1" x14ac:dyDescent="0.2">
      <c r="A36" s="256"/>
      <c r="B36" s="253" t="s">
        <v>185</v>
      </c>
      <c r="C36" s="111" t="s">
        <v>186</v>
      </c>
      <c r="D36" s="23">
        <v>3</v>
      </c>
      <c r="E36" s="71" t="s">
        <v>453</v>
      </c>
      <c r="F36" s="24" t="s">
        <v>269</v>
      </c>
      <c r="G36" s="24" t="s">
        <v>285</v>
      </c>
      <c r="H36" s="24"/>
      <c r="I36" s="24"/>
      <c r="J36" s="25">
        <v>1</v>
      </c>
      <c r="K36" s="25">
        <v>4</v>
      </c>
      <c r="L36" s="25">
        <v>3</v>
      </c>
      <c r="M36" s="33">
        <f t="shared" ref="M36:M41" si="3">SUM(J36:L36)</f>
        <v>8</v>
      </c>
      <c r="N36" s="31"/>
      <c r="O36" s="29"/>
      <c r="Q36" s="26" t="str">
        <f t="shared" si="1"/>
        <v/>
      </c>
    </row>
    <row r="37" spans="1:17" ht="28.5" customHeight="1" x14ac:dyDescent="0.2">
      <c r="A37" s="256"/>
      <c r="B37" s="247"/>
      <c r="C37" s="112" t="s">
        <v>187</v>
      </c>
      <c r="D37" s="23">
        <v>3</v>
      </c>
      <c r="E37" s="71" t="s">
        <v>454</v>
      </c>
      <c r="F37" s="24" t="s">
        <v>269</v>
      </c>
      <c r="G37" s="24" t="s">
        <v>274</v>
      </c>
      <c r="H37" s="24"/>
      <c r="I37" s="24"/>
      <c r="J37" s="25">
        <v>1</v>
      </c>
      <c r="K37" s="25">
        <v>4</v>
      </c>
      <c r="L37" s="25">
        <v>3</v>
      </c>
      <c r="M37" s="33">
        <f t="shared" si="3"/>
        <v>8</v>
      </c>
      <c r="N37" s="31"/>
      <c r="O37" s="29"/>
      <c r="Q37" s="26"/>
    </row>
    <row r="38" spans="1:17" ht="28.5" customHeight="1" x14ac:dyDescent="0.2">
      <c r="A38" s="256"/>
      <c r="B38" s="247"/>
      <c r="C38" s="112" t="s">
        <v>188</v>
      </c>
      <c r="D38" s="23">
        <v>4</v>
      </c>
      <c r="E38" s="71" t="s">
        <v>455</v>
      </c>
      <c r="F38" s="24"/>
      <c r="G38" s="24"/>
      <c r="H38" s="24" t="s">
        <v>269</v>
      </c>
      <c r="I38" s="24" t="s">
        <v>274</v>
      </c>
      <c r="J38" s="25">
        <v>1</v>
      </c>
      <c r="K38" s="25">
        <v>4</v>
      </c>
      <c r="L38" s="25">
        <v>4</v>
      </c>
      <c r="M38" s="33">
        <f t="shared" si="3"/>
        <v>9</v>
      </c>
      <c r="N38" s="31"/>
      <c r="O38" s="29"/>
      <c r="Q38" s="26"/>
    </row>
    <row r="39" spans="1:17" ht="28.5" customHeight="1" x14ac:dyDescent="0.2">
      <c r="A39" s="257"/>
      <c r="B39" s="248"/>
      <c r="C39" s="112" t="s">
        <v>189</v>
      </c>
      <c r="D39" s="23">
        <v>3</v>
      </c>
      <c r="E39" s="71" t="s">
        <v>524</v>
      </c>
      <c r="F39" s="24" t="s">
        <v>273</v>
      </c>
      <c r="G39" s="24" t="s">
        <v>274</v>
      </c>
      <c r="H39" s="24"/>
      <c r="I39" s="24"/>
      <c r="J39" s="25">
        <v>1</v>
      </c>
      <c r="K39" s="25">
        <v>3</v>
      </c>
      <c r="L39" s="25">
        <v>3</v>
      </c>
      <c r="M39" s="33">
        <f t="shared" si="3"/>
        <v>7</v>
      </c>
      <c r="N39" s="31" t="s">
        <v>136</v>
      </c>
      <c r="O39" s="29">
        <v>5</v>
      </c>
      <c r="Q39" s="26" t="str">
        <f t="shared" si="1"/>
        <v>CLARIDAD EN LA PROYECCION DEL E.E. AL CONTEXTO</v>
      </c>
    </row>
    <row r="40" spans="1:17" ht="28.5" customHeight="1" thickBot="1" x14ac:dyDescent="0.25">
      <c r="A40" s="250" t="s">
        <v>190</v>
      </c>
      <c r="B40" s="240" t="s">
        <v>191</v>
      </c>
      <c r="C40" s="111" t="s">
        <v>192</v>
      </c>
      <c r="D40" s="23">
        <v>3</v>
      </c>
      <c r="E40" s="71" t="s">
        <v>456</v>
      </c>
      <c r="F40" s="24" t="s">
        <v>269</v>
      </c>
      <c r="G40" s="24" t="s">
        <v>274</v>
      </c>
      <c r="H40" s="24"/>
      <c r="I40" s="24"/>
      <c r="J40" s="122">
        <v>1</v>
      </c>
      <c r="K40" s="122">
        <v>3</v>
      </c>
      <c r="L40" s="122">
        <v>3</v>
      </c>
      <c r="M40" s="33">
        <f t="shared" si="3"/>
        <v>7</v>
      </c>
      <c r="N40" s="31"/>
      <c r="O40" s="123"/>
      <c r="Q40" s="26" t="str">
        <f t="shared" si="1"/>
        <v/>
      </c>
    </row>
    <row r="41" spans="1:17" ht="28.5" customHeight="1" x14ac:dyDescent="0.2">
      <c r="A41" s="251"/>
      <c r="B41" s="242"/>
      <c r="C41" s="112" t="s">
        <v>193</v>
      </c>
      <c r="D41" s="124">
        <v>4</v>
      </c>
      <c r="E41" s="71" t="s">
        <v>457</v>
      </c>
      <c r="F41" s="24"/>
      <c r="G41" s="24"/>
      <c r="H41" s="24" t="s">
        <v>269</v>
      </c>
      <c r="I41" s="24" t="s">
        <v>274</v>
      </c>
      <c r="J41" s="127">
        <v>1</v>
      </c>
      <c r="K41" s="127">
        <v>3</v>
      </c>
      <c r="L41" s="127">
        <v>3</v>
      </c>
      <c r="M41" s="128">
        <f t="shared" si="3"/>
        <v>7</v>
      </c>
      <c r="N41" s="129"/>
      <c r="O41" s="130"/>
      <c r="Q41" s="26" t="str">
        <f t="shared" si="1"/>
        <v/>
      </c>
    </row>
    <row r="42" spans="1:17" ht="28.5" customHeight="1" x14ac:dyDescent="0.2">
      <c r="A42" s="251"/>
      <c r="B42" s="242"/>
      <c r="C42" s="112" t="s">
        <v>194</v>
      </c>
      <c r="D42" s="23">
        <v>4</v>
      </c>
      <c r="E42" s="71" t="s">
        <v>458</v>
      </c>
      <c r="F42" s="24"/>
      <c r="G42" s="24"/>
      <c r="H42" s="24" t="s">
        <v>273</v>
      </c>
      <c r="I42" s="24" t="s">
        <v>274</v>
      </c>
      <c r="J42" s="122">
        <v>1</v>
      </c>
      <c r="K42" s="122">
        <v>3</v>
      </c>
      <c r="L42" s="122">
        <v>3</v>
      </c>
      <c r="M42" s="33">
        <f t="shared" ref="M42:M48" si="4">SUM(J42:L42)</f>
        <v>7</v>
      </c>
      <c r="N42" s="31"/>
      <c r="O42" s="123"/>
      <c r="Q42" s="26"/>
    </row>
    <row r="43" spans="1:17" ht="28.5" customHeight="1" x14ac:dyDescent="0.2">
      <c r="A43" s="251"/>
      <c r="B43" s="242"/>
      <c r="C43" s="112" t="s">
        <v>195</v>
      </c>
      <c r="D43" s="23">
        <v>4</v>
      </c>
      <c r="E43" s="71" t="s">
        <v>459</v>
      </c>
      <c r="F43" s="24"/>
      <c r="G43" s="24"/>
      <c r="H43" s="24" t="s">
        <v>273</v>
      </c>
      <c r="I43" s="24" t="s">
        <v>274</v>
      </c>
      <c r="J43" s="122">
        <v>1</v>
      </c>
      <c r="K43" s="122">
        <v>3</v>
      </c>
      <c r="L43" s="122">
        <v>3</v>
      </c>
      <c r="M43" s="33">
        <f t="shared" si="4"/>
        <v>7</v>
      </c>
      <c r="N43" s="31"/>
      <c r="O43" s="123"/>
      <c r="Q43" s="26"/>
    </row>
    <row r="44" spans="1:17" ht="28.5" customHeight="1" x14ac:dyDescent="0.2">
      <c r="A44" s="251"/>
      <c r="B44" s="242"/>
      <c r="C44" s="112" t="s">
        <v>196</v>
      </c>
      <c r="D44" s="23">
        <v>3</v>
      </c>
      <c r="E44" s="71" t="s">
        <v>460</v>
      </c>
      <c r="F44" s="24" t="s">
        <v>273</v>
      </c>
      <c r="G44" s="24" t="s">
        <v>274</v>
      </c>
      <c r="H44" s="24"/>
      <c r="I44" s="24"/>
      <c r="J44" s="122">
        <v>1</v>
      </c>
      <c r="K44" s="122">
        <v>3</v>
      </c>
      <c r="L44" s="122">
        <v>3</v>
      </c>
      <c r="M44" s="33">
        <f t="shared" si="4"/>
        <v>7</v>
      </c>
      <c r="N44" s="31"/>
      <c r="O44" s="123"/>
      <c r="Q44" s="26" t="str">
        <f t="shared" si="1"/>
        <v/>
      </c>
    </row>
    <row r="45" spans="1:17" ht="31.5" customHeight="1" x14ac:dyDescent="0.2">
      <c r="A45" s="251"/>
      <c r="B45" s="240" t="s">
        <v>197</v>
      </c>
      <c r="C45" s="111" t="s">
        <v>198</v>
      </c>
      <c r="D45" s="23">
        <v>3</v>
      </c>
      <c r="E45" s="71" t="s">
        <v>462</v>
      </c>
      <c r="F45" s="24" t="s">
        <v>269</v>
      </c>
      <c r="G45" s="24" t="s">
        <v>274</v>
      </c>
      <c r="H45" s="24"/>
      <c r="I45" s="24"/>
      <c r="J45" s="122">
        <v>1</v>
      </c>
      <c r="K45" s="122">
        <v>3</v>
      </c>
      <c r="L45" s="122">
        <v>3</v>
      </c>
      <c r="M45" s="33">
        <f t="shared" si="4"/>
        <v>7</v>
      </c>
      <c r="N45" s="31"/>
      <c r="O45" s="123"/>
      <c r="Q45" s="26" t="str">
        <f t="shared" si="1"/>
        <v/>
      </c>
    </row>
    <row r="46" spans="1:17" ht="54" customHeight="1" x14ac:dyDescent="0.2">
      <c r="A46" s="251"/>
      <c r="B46" s="242"/>
      <c r="C46" s="112" t="s">
        <v>199</v>
      </c>
      <c r="D46" s="23">
        <v>3</v>
      </c>
      <c r="E46" s="71" t="s">
        <v>461</v>
      </c>
      <c r="F46" s="24" t="s">
        <v>269</v>
      </c>
      <c r="G46" s="24" t="s">
        <v>274</v>
      </c>
      <c r="H46" s="24"/>
      <c r="I46" s="24"/>
      <c r="J46" s="122">
        <v>2</v>
      </c>
      <c r="K46" s="122">
        <v>3</v>
      </c>
      <c r="L46" s="122">
        <v>3</v>
      </c>
      <c r="M46" s="33">
        <f t="shared" si="4"/>
        <v>8</v>
      </c>
      <c r="N46" s="31"/>
      <c r="O46" s="123"/>
      <c r="Q46" s="26" t="str">
        <f t="shared" si="1"/>
        <v/>
      </c>
    </row>
    <row r="47" spans="1:17" ht="49.5" customHeight="1" x14ac:dyDescent="0.2">
      <c r="A47" s="251"/>
      <c r="B47" s="242"/>
      <c r="C47" s="112" t="s">
        <v>200</v>
      </c>
      <c r="D47" s="23">
        <v>3</v>
      </c>
      <c r="E47" s="71" t="s">
        <v>463</v>
      </c>
      <c r="F47" s="24" t="s">
        <v>269</v>
      </c>
      <c r="G47" s="24" t="s">
        <v>274</v>
      </c>
      <c r="H47" s="24"/>
      <c r="I47" s="24"/>
      <c r="J47" s="122">
        <v>1</v>
      </c>
      <c r="K47" s="122">
        <v>3</v>
      </c>
      <c r="L47" s="122">
        <v>3</v>
      </c>
      <c r="M47" s="33">
        <f t="shared" si="4"/>
        <v>7</v>
      </c>
      <c r="N47" s="31"/>
      <c r="O47" s="123"/>
      <c r="Q47" s="26" t="str">
        <f t="shared" si="1"/>
        <v/>
      </c>
    </row>
    <row r="48" spans="1:17" ht="33" customHeight="1" x14ac:dyDescent="0.2">
      <c r="A48" s="251"/>
      <c r="B48" s="242"/>
      <c r="C48" s="112" t="s">
        <v>201</v>
      </c>
      <c r="D48" s="23">
        <v>4</v>
      </c>
      <c r="E48" s="71" t="s">
        <v>464</v>
      </c>
      <c r="F48" s="24"/>
      <c r="G48" s="24"/>
      <c r="H48" s="24" t="s">
        <v>273</v>
      </c>
      <c r="I48" s="24" t="s">
        <v>274</v>
      </c>
      <c r="J48" s="122">
        <v>1</v>
      </c>
      <c r="K48" s="122">
        <v>3</v>
      </c>
      <c r="L48" s="122">
        <v>3</v>
      </c>
      <c r="M48" s="33">
        <f t="shared" si="4"/>
        <v>7</v>
      </c>
      <c r="N48" s="31"/>
      <c r="O48" s="123"/>
      <c r="Q48" s="26" t="str">
        <f t="shared" si="1"/>
        <v/>
      </c>
    </row>
    <row r="49" spans="1:17" ht="28.5" customHeight="1" x14ac:dyDescent="0.2">
      <c r="A49" s="251"/>
      <c r="B49" s="240" t="s">
        <v>202</v>
      </c>
      <c r="C49" s="111" t="s">
        <v>203</v>
      </c>
      <c r="D49" s="23">
        <v>4</v>
      </c>
      <c r="E49" s="71" t="s">
        <v>465</v>
      </c>
      <c r="F49" s="24"/>
      <c r="G49" s="24"/>
      <c r="H49" s="24" t="s">
        <v>273</v>
      </c>
      <c r="I49" s="24" t="s">
        <v>274</v>
      </c>
      <c r="J49" s="25">
        <v>1</v>
      </c>
      <c r="K49" s="25">
        <v>3</v>
      </c>
      <c r="L49" s="25">
        <v>3</v>
      </c>
      <c r="M49" s="33">
        <f>SUM(J49:L49)</f>
        <v>7</v>
      </c>
      <c r="N49" s="31"/>
      <c r="O49" s="29"/>
      <c r="Q49" s="26" t="str">
        <f t="shared" si="1"/>
        <v/>
      </c>
    </row>
    <row r="50" spans="1:17" ht="28.5" customHeight="1" x14ac:dyDescent="0.2">
      <c r="A50" s="251"/>
      <c r="B50" s="240"/>
      <c r="C50" s="112" t="s">
        <v>204</v>
      </c>
      <c r="D50" s="23">
        <v>4</v>
      </c>
      <c r="E50" s="71" t="s">
        <v>466</v>
      </c>
      <c r="F50" s="24"/>
      <c r="G50" s="24"/>
      <c r="H50" s="24" t="s">
        <v>273</v>
      </c>
      <c r="I50" s="24" t="s">
        <v>274</v>
      </c>
      <c r="J50" s="25">
        <v>1</v>
      </c>
      <c r="K50" s="25">
        <v>3</v>
      </c>
      <c r="L50" s="25">
        <v>3</v>
      </c>
      <c r="M50" s="33">
        <f>SUM(J50:L50)</f>
        <v>7</v>
      </c>
      <c r="N50" s="31"/>
      <c r="O50" s="29"/>
      <c r="Q50" s="26" t="str">
        <f t="shared" si="1"/>
        <v/>
      </c>
    </row>
    <row r="51" spans="1:17" ht="28.5" customHeight="1" x14ac:dyDescent="0.2">
      <c r="A51" s="251"/>
      <c r="B51" s="240"/>
      <c r="C51" s="112" t="s">
        <v>205</v>
      </c>
      <c r="D51" s="23">
        <v>3</v>
      </c>
      <c r="E51" s="71" t="s">
        <v>467</v>
      </c>
      <c r="F51" s="24" t="s">
        <v>273</v>
      </c>
      <c r="G51" s="24" t="s">
        <v>274</v>
      </c>
      <c r="H51" s="24"/>
      <c r="I51" s="24"/>
      <c r="J51" s="25">
        <v>1</v>
      </c>
      <c r="K51" s="25">
        <v>3</v>
      </c>
      <c r="L51" s="25">
        <v>3</v>
      </c>
      <c r="M51" s="33">
        <f>SUM(J51:L51)</f>
        <v>7</v>
      </c>
      <c r="N51" s="31"/>
      <c r="O51" s="29"/>
      <c r="Q51" s="26" t="str">
        <f t="shared" si="1"/>
        <v/>
      </c>
    </row>
    <row r="52" spans="1:17" ht="28.5" customHeight="1" x14ac:dyDescent="0.2">
      <c r="A52" s="251"/>
      <c r="B52" s="240"/>
      <c r="C52" s="112" t="s">
        <v>206</v>
      </c>
      <c r="D52" s="23">
        <v>3</v>
      </c>
      <c r="E52" s="71" t="s">
        <v>468</v>
      </c>
      <c r="F52" s="24" t="s">
        <v>269</v>
      </c>
      <c r="G52" s="24" t="s">
        <v>274</v>
      </c>
      <c r="H52" s="24"/>
      <c r="I52" s="24"/>
      <c r="J52" s="25">
        <v>1</v>
      </c>
      <c r="K52" s="25">
        <v>3</v>
      </c>
      <c r="L52" s="25">
        <v>3</v>
      </c>
      <c r="M52" s="33">
        <f>SUM(J52:L52)</f>
        <v>7</v>
      </c>
      <c r="N52" s="31"/>
      <c r="O52" s="29"/>
      <c r="Q52" s="26" t="str">
        <f t="shared" si="1"/>
        <v/>
      </c>
    </row>
    <row r="53" spans="1:17" ht="63" customHeight="1" x14ac:dyDescent="0.2">
      <c r="A53" s="251"/>
      <c r="B53" s="245" t="s">
        <v>207</v>
      </c>
      <c r="C53" s="111" t="s">
        <v>208</v>
      </c>
      <c r="D53" s="23">
        <v>3</v>
      </c>
      <c r="E53" s="71" t="s">
        <v>469</v>
      </c>
      <c r="F53" s="24" t="s">
        <v>273</v>
      </c>
      <c r="G53" s="24" t="s">
        <v>274</v>
      </c>
      <c r="H53" s="24"/>
      <c r="I53" s="24"/>
      <c r="J53" s="25">
        <v>1</v>
      </c>
      <c r="K53" s="25">
        <v>3</v>
      </c>
      <c r="L53" s="25">
        <v>3</v>
      </c>
      <c r="M53" s="33">
        <f t="shared" ref="M53:M58" si="5">SUM(J53:L53)</f>
        <v>7</v>
      </c>
      <c r="N53" s="31"/>
      <c r="O53" s="123"/>
      <c r="Q53" s="26" t="str">
        <f t="shared" si="1"/>
        <v/>
      </c>
    </row>
    <row r="54" spans="1:17" ht="43.5" customHeight="1" thickBot="1" x14ac:dyDescent="0.25">
      <c r="A54" s="251"/>
      <c r="B54" s="246"/>
      <c r="C54" s="112" t="s">
        <v>209</v>
      </c>
      <c r="D54" s="131">
        <v>3</v>
      </c>
      <c r="E54" s="71" t="s">
        <v>470</v>
      </c>
      <c r="F54" s="24" t="s">
        <v>269</v>
      </c>
      <c r="G54" s="24" t="s">
        <v>274</v>
      </c>
      <c r="H54" s="24"/>
      <c r="I54" s="24"/>
      <c r="J54" s="132">
        <v>1</v>
      </c>
      <c r="K54" s="132">
        <v>3</v>
      </c>
      <c r="L54" s="132">
        <v>3</v>
      </c>
      <c r="M54" s="133">
        <f t="shared" si="5"/>
        <v>7</v>
      </c>
      <c r="N54" s="134"/>
      <c r="O54" s="135"/>
      <c r="Q54" s="26" t="str">
        <f t="shared" si="1"/>
        <v/>
      </c>
    </row>
    <row r="55" spans="1:17" ht="48" customHeight="1" x14ac:dyDescent="0.2">
      <c r="A55" s="251"/>
      <c r="B55" s="246"/>
      <c r="C55" s="112" t="s">
        <v>210</v>
      </c>
      <c r="D55" s="23">
        <v>4</v>
      </c>
      <c r="E55" s="71" t="s">
        <v>471</v>
      </c>
      <c r="F55" s="24"/>
      <c r="G55" s="24"/>
      <c r="H55" s="24" t="s">
        <v>269</v>
      </c>
      <c r="I55" s="24" t="s">
        <v>274</v>
      </c>
      <c r="J55" s="122">
        <v>1</v>
      </c>
      <c r="K55" s="122">
        <v>3</v>
      </c>
      <c r="L55" s="122">
        <v>3</v>
      </c>
      <c r="M55" s="33">
        <f t="shared" si="5"/>
        <v>7</v>
      </c>
      <c r="N55" s="31"/>
      <c r="O55" s="123"/>
      <c r="Q55" s="26" t="str">
        <f t="shared" si="1"/>
        <v/>
      </c>
    </row>
    <row r="56" spans="1:17" ht="28.5" customHeight="1" x14ac:dyDescent="0.2">
      <c r="A56" s="251"/>
      <c r="B56" s="246"/>
      <c r="C56" s="112" t="s">
        <v>211</v>
      </c>
      <c r="D56" s="23">
        <v>3</v>
      </c>
      <c r="E56" s="71" t="s">
        <v>472</v>
      </c>
      <c r="F56" s="24" t="s">
        <v>269</v>
      </c>
      <c r="G56" s="24" t="s">
        <v>274</v>
      </c>
      <c r="H56" s="24"/>
      <c r="I56" s="24"/>
      <c r="J56" s="122">
        <v>1</v>
      </c>
      <c r="K56" s="122">
        <v>3</v>
      </c>
      <c r="L56" s="122">
        <v>3</v>
      </c>
      <c r="M56" s="33">
        <f t="shared" si="5"/>
        <v>7</v>
      </c>
      <c r="N56" s="31"/>
      <c r="O56" s="123"/>
      <c r="Q56" s="26" t="str">
        <f t="shared" si="1"/>
        <v/>
      </c>
    </row>
    <row r="57" spans="1:17" ht="28.5" customHeight="1" x14ac:dyDescent="0.2">
      <c r="A57" s="251"/>
      <c r="B57" s="246"/>
      <c r="C57" s="112" t="s">
        <v>212</v>
      </c>
      <c r="D57" s="23">
        <v>3</v>
      </c>
      <c r="E57" s="71" t="s">
        <v>473</v>
      </c>
      <c r="F57" s="24" t="s">
        <v>273</v>
      </c>
      <c r="G57" s="24" t="s">
        <v>274</v>
      </c>
      <c r="H57" s="24"/>
      <c r="I57" s="24"/>
      <c r="J57" s="122">
        <v>2</v>
      </c>
      <c r="K57" s="122">
        <v>3</v>
      </c>
      <c r="L57" s="122">
        <v>3</v>
      </c>
      <c r="M57" s="33">
        <f t="shared" si="5"/>
        <v>8</v>
      </c>
      <c r="N57" s="31"/>
      <c r="O57" s="123"/>
      <c r="Q57" s="26" t="str">
        <f t="shared" si="1"/>
        <v/>
      </c>
    </row>
    <row r="58" spans="1:17" ht="28.5" customHeight="1" x14ac:dyDescent="0.2">
      <c r="A58" s="251"/>
      <c r="B58" s="246"/>
      <c r="C58" s="112" t="s">
        <v>213</v>
      </c>
      <c r="D58" s="23">
        <v>1</v>
      </c>
      <c r="E58" s="71" t="s">
        <v>474</v>
      </c>
      <c r="F58" s="24" t="s">
        <v>284</v>
      </c>
      <c r="G58" s="24" t="s">
        <v>285</v>
      </c>
      <c r="H58" s="24"/>
      <c r="I58" s="24"/>
      <c r="J58" s="122">
        <v>1</v>
      </c>
      <c r="K58" s="122">
        <v>3</v>
      </c>
      <c r="L58" s="122">
        <v>3</v>
      </c>
      <c r="M58" s="33">
        <f t="shared" si="5"/>
        <v>7</v>
      </c>
      <c r="N58" s="31" t="s">
        <v>136</v>
      </c>
      <c r="O58" s="123">
        <v>6</v>
      </c>
      <c r="Q58" s="26" t="str">
        <f t="shared" si="1"/>
        <v>MECANISCMOS DE COMUNICACION DEBILITADOS</v>
      </c>
    </row>
    <row r="59" spans="1:17" ht="28.5" customHeight="1" x14ac:dyDescent="0.2">
      <c r="A59" s="244" t="s">
        <v>214</v>
      </c>
      <c r="B59" s="240" t="s">
        <v>215</v>
      </c>
      <c r="C59" s="111" t="s">
        <v>216</v>
      </c>
      <c r="D59" s="23">
        <v>3</v>
      </c>
      <c r="E59" s="71" t="s">
        <v>475</v>
      </c>
      <c r="F59" s="24" t="s">
        <v>287</v>
      </c>
      <c r="G59" s="24" t="s">
        <v>274</v>
      </c>
      <c r="H59" s="24"/>
      <c r="I59" s="24"/>
      <c r="J59" s="25">
        <v>1</v>
      </c>
      <c r="K59" s="25">
        <v>4</v>
      </c>
      <c r="L59" s="25">
        <v>3</v>
      </c>
      <c r="M59" s="33">
        <f t="shared" ref="M59:M94" si="6">SUM(J59:L59)</f>
        <v>8</v>
      </c>
      <c r="N59" s="31"/>
      <c r="O59" s="29"/>
      <c r="Q59" s="26" t="str">
        <f t="shared" si="1"/>
        <v/>
      </c>
    </row>
    <row r="60" spans="1:17" ht="28.5" customHeight="1" x14ac:dyDescent="0.2">
      <c r="A60" s="244"/>
      <c r="B60" s="242"/>
      <c r="C60" s="112" t="s">
        <v>217</v>
      </c>
      <c r="D60" s="23">
        <v>4</v>
      </c>
      <c r="E60" s="71" t="s">
        <v>476</v>
      </c>
      <c r="F60" s="24"/>
      <c r="G60" s="24"/>
      <c r="H60" s="24" t="s">
        <v>287</v>
      </c>
      <c r="I60" s="24" t="s">
        <v>274</v>
      </c>
      <c r="J60" s="25">
        <v>1</v>
      </c>
      <c r="K60" s="25">
        <v>4</v>
      </c>
      <c r="L60" s="25">
        <v>4</v>
      </c>
      <c r="M60" s="33">
        <f t="shared" si="6"/>
        <v>9</v>
      </c>
      <c r="N60" s="31"/>
      <c r="O60" s="29"/>
      <c r="Q60" s="26" t="str">
        <f t="shared" si="1"/>
        <v/>
      </c>
    </row>
    <row r="61" spans="1:17" ht="28.5" customHeight="1" x14ac:dyDescent="0.2">
      <c r="A61" s="244"/>
      <c r="B61" s="242"/>
      <c r="C61" s="112" t="s">
        <v>218</v>
      </c>
      <c r="D61" s="23">
        <v>4</v>
      </c>
      <c r="E61" s="71" t="s">
        <v>477</v>
      </c>
      <c r="F61" s="24"/>
      <c r="G61" s="24"/>
      <c r="H61" s="24" t="s">
        <v>287</v>
      </c>
      <c r="I61" s="24" t="s">
        <v>274</v>
      </c>
      <c r="J61" s="25">
        <v>1</v>
      </c>
      <c r="K61" s="25">
        <v>4</v>
      </c>
      <c r="L61" s="25">
        <v>3</v>
      </c>
      <c r="M61" s="33">
        <f t="shared" si="6"/>
        <v>8</v>
      </c>
      <c r="N61" s="31"/>
      <c r="O61" s="29"/>
      <c r="Q61" s="26" t="str">
        <f t="shared" si="1"/>
        <v/>
      </c>
    </row>
    <row r="62" spans="1:17" ht="28.5" customHeight="1" x14ac:dyDescent="0.2">
      <c r="A62" s="244"/>
      <c r="B62" s="240" t="s">
        <v>219</v>
      </c>
      <c r="C62" s="111" t="s">
        <v>220</v>
      </c>
      <c r="D62" s="23">
        <v>3</v>
      </c>
      <c r="E62" s="71" t="s">
        <v>484</v>
      </c>
      <c r="F62" s="24"/>
      <c r="G62" s="24"/>
      <c r="H62" s="24" t="s">
        <v>287</v>
      </c>
      <c r="I62" s="24" t="s">
        <v>274</v>
      </c>
      <c r="J62" s="25">
        <v>1</v>
      </c>
      <c r="K62" s="25">
        <v>3</v>
      </c>
      <c r="L62" s="25">
        <v>3</v>
      </c>
      <c r="M62" s="33">
        <f t="shared" si="6"/>
        <v>7</v>
      </c>
      <c r="N62" s="31"/>
      <c r="O62" s="29"/>
      <c r="Q62" s="26" t="str">
        <f t="shared" si="1"/>
        <v/>
      </c>
    </row>
    <row r="63" spans="1:17" ht="28.5" customHeight="1" x14ac:dyDescent="0.2">
      <c r="A63" s="244"/>
      <c r="B63" s="240"/>
      <c r="C63" s="112" t="s">
        <v>221</v>
      </c>
      <c r="D63" s="23">
        <v>4</v>
      </c>
      <c r="E63" s="71" t="s">
        <v>478</v>
      </c>
      <c r="F63" s="24" t="s">
        <v>273</v>
      </c>
      <c r="G63" s="24" t="s">
        <v>274</v>
      </c>
      <c r="H63" s="24"/>
      <c r="I63" s="24"/>
      <c r="J63" s="25">
        <v>1</v>
      </c>
      <c r="K63" s="25"/>
      <c r="L63" s="25">
        <v>3</v>
      </c>
      <c r="M63" s="33">
        <f t="shared" si="6"/>
        <v>4</v>
      </c>
      <c r="N63" s="31"/>
      <c r="O63" s="29"/>
      <c r="Q63" s="26"/>
    </row>
    <row r="64" spans="1:17" ht="40.5" customHeight="1" x14ac:dyDescent="0.2">
      <c r="A64" s="244"/>
      <c r="B64" s="240"/>
      <c r="C64" s="112" t="s">
        <v>222</v>
      </c>
      <c r="D64" s="23">
        <v>4</v>
      </c>
      <c r="E64" s="71" t="s">
        <v>479</v>
      </c>
      <c r="F64" s="24" t="s">
        <v>273</v>
      </c>
      <c r="G64" s="24" t="s">
        <v>274</v>
      </c>
      <c r="H64" s="24"/>
      <c r="I64" s="24"/>
      <c r="J64" s="25">
        <v>1</v>
      </c>
      <c r="K64" s="25">
        <v>3</v>
      </c>
      <c r="L64" s="25">
        <v>3</v>
      </c>
      <c r="M64" s="33">
        <f t="shared" si="6"/>
        <v>7</v>
      </c>
      <c r="N64" s="31"/>
      <c r="O64" s="29"/>
      <c r="Q64" s="26"/>
    </row>
    <row r="65" spans="1:17" ht="28.5" customHeight="1" x14ac:dyDescent="0.2">
      <c r="A65" s="244"/>
      <c r="B65" s="240"/>
      <c r="C65" s="112" t="s">
        <v>223</v>
      </c>
      <c r="D65" s="23">
        <v>3</v>
      </c>
      <c r="E65" s="71" t="s">
        <v>480</v>
      </c>
      <c r="F65" s="24"/>
      <c r="G65" s="24"/>
      <c r="H65" s="24" t="s">
        <v>269</v>
      </c>
      <c r="I65" s="24" t="s">
        <v>274</v>
      </c>
      <c r="J65" s="49">
        <v>1</v>
      </c>
      <c r="K65" s="49">
        <v>3</v>
      </c>
      <c r="L65" s="49">
        <v>3</v>
      </c>
      <c r="M65" s="33">
        <f t="shared" si="6"/>
        <v>7</v>
      </c>
      <c r="N65" s="50"/>
      <c r="O65" s="51"/>
      <c r="Q65" s="26"/>
    </row>
    <row r="66" spans="1:17" ht="28.5" customHeight="1" x14ac:dyDescent="0.2">
      <c r="A66" s="244"/>
      <c r="B66" s="240"/>
      <c r="C66" s="112" t="s">
        <v>224</v>
      </c>
      <c r="D66" s="23">
        <v>3</v>
      </c>
      <c r="E66" s="71" t="s">
        <v>481</v>
      </c>
      <c r="F66" s="24"/>
      <c r="G66" s="24"/>
      <c r="H66" s="24" t="s">
        <v>269</v>
      </c>
      <c r="I66" s="24" t="s">
        <v>274</v>
      </c>
      <c r="J66" s="25">
        <v>1</v>
      </c>
      <c r="K66" s="25">
        <v>3</v>
      </c>
      <c r="L66" s="25">
        <v>3</v>
      </c>
      <c r="M66" s="33">
        <f t="shared" si="6"/>
        <v>7</v>
      </c>
      <c r="N66" s="31"/>
      <c r="O66" s="29"/>
      <c r="Q66" s="26"/>
    </row>
    <row r="67" spans="1:17" ht="28.5" customHeight="1" x14ac:dyDescent="0.2">
      <c r="A67" s="244"/>
      <c r="B67" s="242"/>
      <c r="C67" s="112" t="s">
        <v>225</v>
      </c>
      <c r="D67" s="23">
        <v>3</v>
      </c>
      <c r="E67" s="71" t="s">
        <v>482</v>
      </c>
      <c r="F67" s="24"/>
      <c r="G67" s="24"/>
      <c r="H67" s="24" t="s">
        <v>269</v>
      </c>
      <c r="I67" s="24"/>
      <c r="J67" s="25">
        <v>1</v>
      </c>
      <c r="K67" s="25">
        <v>3</v>
      </c>
      <c r="L67" s="25">
        <v>3</v>
      </c>
      <c r="M67" s="33">
        <f t="shared" si="6"/>
        <v>7</v>
      </c>
      <c r="N67" s="31"/>
      <c r="O67" s="29"/>
      <c r="Q67" s="26" t="str">
        <f t="shared" si="1"/>
        <v/>
      </c>
    </row>
    <row r="68" spans="1:17" ht="31.5" customHeight="1" x14ac:dyDescent="0.2">
      <c r="A68" s="244"/>
      <c r="B68" s="242"/>
      <c r="C68" s="112" t="s">
        <v>226</v>
      </c>
      <c r="D68" s="23">
        <v>3</v>
      </c>
      <c r="E68" s="71" t="s">
        <v>483</v>
      </c>
      <c r="F68" s="24"/>
      <c r="G68" s="24"/>
      <c r="H68" s="24" t="s">
        <v>273</v>
      </c>
      <c r="I68" s="24" t="s">
        <v>274</v>
      </c>
      <c r="J68" s="25">
        <v>1</v>
      </c>
      <c r="K68" s="25">
        <v>3</v>
      </c>
      <c r="L68" s="25">
        <v>3</v>
      </c>
      <c r="M68" s="33">
        <f t="shared" si="6"/>
        <v>7</v>
      </c>
      <c r="N68" s="31"/>
      <c r="O68" s="29"/>
      <c r="Q68" s="26" t="str">
        <f t="shared" si="1"/>
        <v/>
      </c>
    </row>
    <row r="69" spans="1:17" ht="58.5" customHeight="1" x14ac:dyDescent="0.2">
      <c r="A69" s="244"/>
      <c r="B69" s="240" t="s">
        <v>227</v>
      </c>
      <c r="C69" s="118" t="s">
        <v>228</v>
      </c>
      <c r="D69" s="23">
        <v>3</v>
      </c>
      <c r="E69" s="71" t="s">
        <v>485</v>
      </c>
      <c r="F69" s="24" t="s">
        <v>273</v>
      </c>
      <c r="G69" s="24" t="s">
        <v>274</v>
      </c>
      <c r="H69" s="24"/>
      <c r="I69" s="24"/>
      <c r="J69" s="25">
        <v>1</v>
      </c>
      <c r="K69" s="25">
        <v>3</v>
      </c>
      <c r="L69" s="25">
        <v>3</v>
      </c>
      <c r="M69" s="33">
        <f t="shared" si="6"/>
        <v>7</v>
      </c>
      <c r="N69" s="31"/>
      <c r="O69" s="29"/>
      <c r="Q69" s="26" t="str">
        <f t="shared" si="1"/>
        <v/>
      </c>
    </row>
    <row r="70" spans="1:17" ht="56.25" customHeight="1" x14ac:dyDescent="0.2">
      <c r="A70" s="244"/>
      <c r="B70" s="242"/>
      <c r="C70" s="119" t="s">
        <v>229</v>
      </c>
      <c r="D70" s="23">
        <v>3</v>
      </c>
      <c r="E70" s="71" t="s">
        <v>486</v>
      </c>
      <c r="F70" s="24" t="s">
        <v>269</v>
      </c>
      <c r="G70" s="24" t="s">
        <v>274</v>
      </c>
      <c r="H70" s="24"/>
      <c r="I70" s="24"/>
      <c r="J70" s="25">
        <v>1</v>
      </c>
      <c r="K70" s="25">
        <v>3</v>
      </c>
      <c r="L70" s="25">
        <v>3</v>
      </c>
      <c r="M70" s="33">
        <f t="shared" si="6"/>
        <v>7</v>
      </c>
      <c r="N70" s="31"/>
      <c r="O70" s="29"/>
      <c r="Q70" s="26" t="str">
        <f t="shared" si="1"/>
        <v/>
      </c>
    </row>
    <row r="71" spans="1:17" ht="28.5" customHeight="1" x14ac:dyDescent="0.2">
      <c r="A71" s="244"/>
      <c r="B71" s="240" t="s">
        <v>230</v>
      </c>
      <c r="C71" s="111" t="s">
        <v>231</v>
      </c>
      <c r="D71" s="23">
        <v>3</v>
      </c>
      <c r="E71" s="71" t="s">
        <v>487</v>
      </c>
      <c r="F71" s="24" t="s">
        <v>269</v>
      </c>
      <c r="G71" s="24" t="s">
        <v>274</v>
      </c>
      <c r="H71" s="24"/>
      <c r="I71" s="24"/>
      <c r="J71" s="25">
        <v>1</v>
      </c>
      <c r="K71" s="25">
        <v>3</v>
      </c>
      <c r="L71" s="25">
        <v>3</v>
      </c>
      <c r="M71" s="33">
        <f t="shared" si="6"/>
        <v>7</v>
      </c>
      <c r="N71" s="31"/>
      <c r="O71" s="29"/>
      <c r="Q71" s="26" t="str">
        <f t="shared" si="1"/>
        <v/>
      </c>
    </row>
    <row r="72" spans="1:17" ht="28.5" customHeight="1" x14ac:dyDescent="0.2">
      <c r="A72" s="244"/>
      <c r="B72" s="242"/>
      <c r="C72" s="112" t="s">
        <v>232</v>
      </c>
      <c r="D72" s="23">
        <v>3</v>
      </c>
      <c r="E72" s="71" t="s">
        <v>488</v>
      </c>
      <c r="F72" s="24" t="s">
        <v>269</v>
      </c>
      <c r="G72" s="24" t="s">
        <v>274</v>
      </c>
      <c r="H72" s="24"/>
      <c r="I72" s="24"/>
      <c r="J72" s="25">
        <v>1</v>
      </c>
      <c r="K72" s="25">
        <v>3</v>
      </c>
      <c r="L72" s="25">
        <v>3</v>
      </c>
      <c r="M72" s="33">
        <f t="shared" si="6"/>
        <v>7</v>
      </c>
      <c r="N72" s="31"/>
      <c r="O72" s="29"/>
      <c r="Q72" s="26" t="str">
        <f t="shared" si="1"/>
        <v/>
      </c>
    </row>
    <row r="73" spans="1:17" ht="28.5" customHeight="1" x14ac:dyDescent="0.2">
      <c r="A73" s="244"/>
      <c r="B73" s="242"/>
      <c r="C73" s="112" t="s">
        <v>233</v>
      </c>
      <c r="D73" s="23">
        <v>3</v>
      </c>
      <c r="E73" s="71" t="s">
        <v>489</v>
      </c>
      <c r="F73" s="24" t="s">
        <v>269</v>
      </c>
      <c r="G73" s="24" t="s">
        <v>274</v>
      </c>
      <c r="H73" s="24"/>
      <c r="I73" s="24"/>
      <c r="J73" s="25">
        <v>1</v>
      </c>
      <c r="K73" s="25">
        <v>3</v>
      </c>
      <c r="L73" s="25">
        <v>3</v>
      </c>
      <c r="M73" s="33">
        <f t="shared" si="6"/>
        <v>7</v>
      </c>
      <c r="N73" s="31"/>
      <c r="O73" s="29"/>
      <c r="Q73" s="26" t="str">
        <f t="shared" si="1"/>
        <v/>
      </c>
    </row>
    <row r="74" spans="1:17" ht="28.5" customHeight="1" x14ac:dyDescent="0.2">
      <c r="A74" s="244"/>
      <c r="B74" s="242"/>
      <c r="C74" s="112" t="s">
        <v>234</v>
      </c>
      <c r="D74" s="23">
        <v>3</v>
      </c>
      <c r="E74" s="71" t="s">
        <v>490</v>
      </c>
      <c r="F74" s="24" t="s">
        <v>269</v>
      </c>
      <c r="G74" s="24" t="s">
        <v>274</v>
      </c>
      <c r="H74" s="24"/>
      <c r="I74" s="24"/>
      <c r="J74" s="25">
        <v>1</v>
      </c>
      <c r="K74" s="25">
        <v>3</v>
      </c>
      <c r="L74" s="25">
        <v>3</v>
      </c>
      <c r="M74" s="33">
        <f t="shared" si="6"/>
        <v>7</v>
      </c>
      <c r="N74" s="31"/>
      <c r="O74" s="29"/>
      <c r="Q74" s="26"/>
    </row>
    <row r="75" spans="1:17" ht="28.5" customHeight="1" x14ac:dyDescent="0.2">
      <c r="A75" s="244"/>
      <c r="B75" s="242"/>
      <c r="C75" s="112" t="s">
        <v>235</v>
      </c>
      <c r="D75" s="23">
        <v>3</v>
      </c>
      <c r="E75" s="71" t="s">
        <v>513</v>
      </c>
      <c r="F75" s="24" t="s">
        <v>273</v>
      </c>
      <c r="G75" s="24" t="s">
        <v>274</v>
      </c>
      <c r="H75" s="24"/>
      <c r="I75" s="24"/>
      <c r="J75" s="25">
        <v>1</v>
      </c>
      <c r="K75" s="25">
        <v>3</v>
      </c>
      <c r="L75" s="25">
        <v>3</v>
      </c>
      <c r="M75" s="33">
        <f t="shared" si="6"/>
        <v>7</v>
      </c>
      <c r="N75" s="31"/>
      <c r="O75" s="29"/>
      <c r="Q75" s="26"/>
    </row>
    <row r="76" spans="1:17" ht="28.5" customHeight="1" x14ac:dyDescent="0.2">
      <c r="A76" s="244"/>
      <c r="B76" s="242"/>
      <c r="C76" s="112" t="s">
        <v>236</v>
      </c>
      <c r="D76" s="23">
        <v>3</v>
      </c>
      <c r="E76" s="71" t="s">
        <v>491</v>
      </c>
      <c r="F76" s="24" t="s">
        <v>273</v>
      </c>
      <c r="G76" s="24" t="s">
        <v>274</v>
      </c>
      <c r="H76" s="24"/>
      <c r="I76" s="24"/>
      <c r="J76" s="25">
        <v>1</v>
      </c>
      <c r="K76" s="25">
        <v>3</v>
      </c>
      <c r="L76" s="25">
        <v>3</v>
      </c>
      <c r="M76" s="33">
        <f t="shared" si="6"/>
        <v>7</v>
      </c>
      <c r="N76" s="31"/>
      <c r="O76" s="29"/>
      <c r="Q76" s="26"/>
    </row>
    <row r="77" spans="1:17" ht="28.5" customHeight="1" x14ac:dyDescent="0.2">
      <c r="A77" s="244"/>
      <c r="B77" s="242"/>
      <c r="C77" s="112" t="s">
        <v>237</v>
      </c>
      <c r="D77" s="23">
        <v>3</v>
      </c>
      <c r="E77" s="71" t="s">
        <v>492</v>
      </c>
      <c r="F77" s="24" t="s">
        <v>271</v>
      </c>
      <c r="G77" s="24" t="s">
        <v>274</v>
      </c>
      <c r="H77" s="24"/>
      <c r="I77" s="24"/>
      <c r="J77" s="25">
        <v>1</v>
      </c>
      <c r="K77" s="25">
        <v>3</v>
      </c>
      <c r="L77" s="25">
        <v>3</v>
      </c>
      <c r="M77" s="33">
        <f t="shared" si="6"/>
        <v>7</v>
      </c>
      <c r="N77" s="31"/>
      <c r="O77" s="29"/>
      <c r="Q77" s="26"/>
    </row>
    <row r="78" spans="1:17" ht="28.5" customHeight="1" x14ac:dyDescent="0.2">
      <c r="A78" s="244"/>
      <c r="B78" s="242"/>
      <c r="C78" s="112" t="s">
        <v>238</v>
      </c>
      <c r="D78" s="23">
        <v>1</v>
      </c>
      <c r="E78" s="71" t="s">
        <v>493</v>
      </c>
      <c r="F78" s="24" t="s">
        <v>269</v>
      </c>
      <c r="G78" s="24" t="s">
        <v>274</v>
      </c>
      <c r="H78" s="24"/>
      <c r="I78" s="24"/>
      <c r="J78" s="25">
        <v>1</v>
      </c>
      <c r="K78" s="25">
        <v>3</v>
      </c>
      <c r="L78" s="25">
        <v>3</v>
      </c>
      <c r="M78" s="33">
        <f t="shared" si="6"/>
        <v>7</v>
      </c>
      <c r="N78" s="31" t="s">
        <v>136</v>
      </c>
      <c r="O78" s="29">
        <v>7</v>
      </c>
      <c r="Q78" s="26"/>
    </row>
    <row r="79" spans="1:17" ht="37.5" customHeight="1" x14ac:dyDescent="0.2">
      <c r="A79" s="244"/>
      <c r="B79" s="242"/>
      <c r="C79" s="112" t="s">
        <v>239</v>
      </c>
      <c r="D79" s="23">
        <v>3</v>
      </c>
      <c r="E79" s="71" t="s">
        <v>494</v>
      </c>
      <c r="F79" s="24" t="s">
        <v>273</v>
      </c>
      <c r="G79" s="24" t="s">
        <v>274</v>
      </c>
      <c r="H79" s="24"/>
      <c r="I79" s="24"/>
      <c r="J79" s="25">
        <v>1</v>
      </c>
      <c r="K79" s="25">
        <v>3</v>
      </c>
      <c r="L79" s="25">
        <v>3</v>
      </c>
      <c r="M79" s="33">
        <f t="shared" si="6"/>
        <v>7</v>
      </c>
      <c r="N79" s="31"/>
      <c r="O79" s="29"/>
      <c r="Q79" s="26"/>
    </row>
    <row r="80" spans="1:17" ht="28.5" customHeight="1" x14ac:dyDescent="0.2">
      <c r="A80" s="244"/>
      <c r="B80" s="242"/>
      <c r="C80" s="112" t="s">
        <v>240</v>
      </c>
      <c r="D80" s="23">
        <v>3</v>
      </c>
      <c r="E80" s="71" t="s">
        <v>495</v>
      </c>
      <c r="F80" s="24" t="s">
        <v>273</v>
      </c>
      <c r="G80" s="24" t="s">
        <v>274</v>
      </c>
      <c r="H80" s="24"/>
      <c r="I80" s="24"/>
      <c r="J80" s="25">
        <v>1</v>
      </c>
      <c r="K80" s="25">
        <v>3</v>
      </c>
      <c r="L80" s="25">
        <v>3</v>
      </c>
      <c r="M80" s="33">
        <f t="shared" si="6"/>
        <v>7</v>
      </c>
      <c r="N80" s="31"/>
      <c r="O80" s="29"/>
      <c r="Q80" s="26" t="str">
        <f t="shared" si="1"/>
        <v/>
      </c>
    </row>
    <row r="81" spans="1:17" ht="28.5" customHeight="1" x14ac:dyDescent="0.2">
      <c r="A81" s="244"/>
      <c r="B81" s="240" t="s">
        <v>241</v>
      </c>
      <c r="C81" s="112" t="s">
        <v>242</v>
      </c>
      <c r="D81" s="23">
        <v>4</v>
      </c>
      <c r="E81" s="71" t="s">
        <v>496</v>
      </c>
      <c r="F81" s="24"/>
      <c r="G81" s="24"/>
      <c r="H81" s="24" t="s">
        <v>269</v>
      </c>
      <c r="I81" s="24" t="s">
        <v>274</v>
      </c>
      <c r="J81" s="25">
        <v>1</v>
      </c>
      <c r="K81" s="25">
        <v>3</v>
      </c>
      <c r="L81" s="25">
        <v>3</v>
      </c>
      <c r="M81" s="33">
        <f t="shared" si="6"/>
        <v>7</v>
      </c>
      <c r="N81" s="31"/>
      <c r="O81" s="29"/>
      <c r="Q81" s="26" t="str">
        <f t="shared" si="1"/>
        <v/>
      </c>
    </row>
    <row r="82" spans="1:17" ht="28.5" customHeight="1" x14ac:dyDescent="0.2">
      <c r="A82" s="244"/>
      <c r="B82" s="240"/>
      <c r="C82" s="112" t="s">
        <v>243</v>
      </c>
      <c r="D82" s="23">
        <v>4</v>
      </c>
      <c r="E82" s="71" t="s">
        <v>497</v>
      </c>
      <c r="F82" s="24"/>
      <c r="G82" s="24"/>
      <c r="H82" s="24" t="s">
        <v>273</v>
      </c>
      <c r="I82" s="24" t="s">
        <v>274</v>
      </c>
      <c r="J82" s="25">
        <v>1</v>
      </c>
      <c r="K82" s="25">
        <v>4</v>
      </c>
      <c r="L82" s="25">
        <v>4</v>
      </c>
      <c r="M82" s="33">
        <f t="shared" si="6"/>
        <v>9</v>
      </c>
      <c r="N82" s="31"/>
      <c r="O82" s="29"/>
      <c r="Q82" s="26" t="str">
        <f t="shared" si="1"/>
        <v/>
      </c>
    </row>
    <row r="83" spans="1:17" ht="28.5" customHeight="1" x14ac:dyDescent="0.2">
      <c r="A83" s="244"/>
      <c r="B83" s="240"/>
      <c r="C83" s="112" t="s">
        <v>244</v>
      </c>
      <c r="D83" s="23">
        <v>4</v>
      </c>
      <c r="E83" s="71" t="s">
        <v>498</v>
      </c>
      <c r="F83" s="24"/>
      <c r="G83" s="24"/>
      <c r="H83" s="24" t="s">
        <v>273</v>
      </c>
      <c r="I83" s="24" t="s">
        <v>274</v>
      </c>
      <c r="J83" s="25">
        <v>1</v>
      </c>
      <c r="K83" s="25">
        <v>4</v>
      </c>
      <c r="L83" s="25">
        <v>4</v>
      </c>
      <c r="M83" s="33">
        <f t="shared" si="6"/>
        <v>9</v>
      </c>
      <c r="N83" s="31"/>
      <c r="O83" s="29"/>
      <c r="Q83" s="26" t="str">
        <f t="shared" si="1"/>
        <v/>
      </c>
    </row>
    <row r="84" spans="1:17" ht="28.5" customHeight="1" x14ac:dyDescent="0.2">
      <c r="A84" s="244"/>
      <c r="B84" s="240"/>
      <c r="C84" s="112" t="s">
        <v>245</v>
      </c>
      <c r="D84" s="23">
        <v>4</v>
      </c>
      <c r="E84" s="71" t="s">
        <v>499</v>
      </c>
      <c r="F84" s="24"/>
      <c r="G84" s="24"/>
      <c r="H84" s="24" t="s">
        <v>273</v>
      </c>
      <c r="I84" s="24" t="s">
        <v>274</v>
      </c>
      <c r="J84" s="25">
        <v>1</v>
      </c>
      <c r="K84" s="25">
        <v>3</v>
      </c>
      <c r="L84" s="25">
        <v>3</v>
      </c>
      <c r="M84" s="33">
        <f t="shared" si="6"/>
        <v>7</v>
      </c>
      <c r="N84" s="31"/>
      <c r="O84" s="29"/>
      <c r="Q84" s="26" t="str">
        <f t="shared" si="1"/>
        <v/>
      </c>
    </row>
    <row r="85" spans="1:17" ht="50.25" customHeight="1" x14ac:dyDescent="0.2">
      <c r="A85" s="243" t="s">
        <v>246</v>
      </c>
      <c r="B85" s="242" t="s">
        <v>247</v>
      </c>
      <c r="C85" s="120" t="s">
        <v>248</v>
      </c>
      <c r="D85" s="23">
        <v>1</v>
      </c>
      <c r="E85" s="71" t="s">
        <v>500</v>
      </c>
      <c r="F85" s="24" t="s">
        <v>282</v>
      </c>
      <c r="G85" s="24" t="s">
        <v>274</v>
      </c>
      <c r="H85" s="24"/>
      <c r="I85" s="24"/>
      <c r="J85" s="25">
        <v>4</v>
      </c>
      <c r="K85" s="25">
        <v>2</v>
      </c>
      <c r="L85" s="25">
        <v>2</v>
      </c>
      <c r="M85" s="33">
        <f t="shared" si="6"/>
        <v>8</v>
      </c>
      <c r="N85" s="31" t="s">
        <v>136</v>
      </c>
      <c r="O85" s="29">
        <v>8</v>
      </c>
      <c r="Q85" s="26" t="str">
        <f t="shared" si="1"/>
        <v>FALTA DE GERENCIA ESTRATEGICA</v>
      </c>
    </row>
    <row r="86" spans="1:17" ht="38.25" customHeight="1" x14ac:dyDescent="0.2">
      <c r="A86" s="243"/>
      <c r="B86" s="242"/>
      <c r="C86" s="112" t="s">
        <v>249</v>
      </c>
      <c r="D86" s="23">
        <v>3</v>
      </c>
      <c r="E86" s="71" t="s">
        <v>501</v>
      </c>
      <c r="F86" s="24" t="s">
        <v>273</v>
      </c>
      <c r="G86" s="24" t="s">
        <v>274</v>
      </c>
      <c r="H86" s="24"/>
      <c r="I86" s="24"/>
      <c r="J86" s="25">
        <v>1</v>
      </c>
      <c r="K86" s="25">
        <v>3</v>
      </c>
      <c r="L86" s="25">
        <v>3</v>
      </c>
      <c r="M86" s="33">
        <f t="shared" si="6"/>
        <v>7</v>
      </c>
      <c r="N86" s="31"/>
      <c r="O86" s="29"/>
      <c r="Q86" s="26" t="str">
        <f t="shared" si="1"/>
        <v/>
      </c>
    </row>
    <row r="87" spans="1:17" ht="27" customHeight="1" x14ac:dyDescent="0.2">
      <c r="A87" s="243"/>
      <c r="B87" s="242"/>
      <c r="C87" s="112" t="s">
        <v>250</v>
      </c>
      <c r="D87" s="23">
        <v>3</v>
      </c>
      <c r="E87" s="71" t="s">
        <v>502</v>
      </c>
      <c r="F87" s="24" t="s">
        <v>269</v>
      </c>
      <c r="G87" s="24" t="s">
        <v>274</v>
      </c>
      <c r="H87" s="24"/>
      <c r="I87" s="24"/>
      <c r="J87" s="25">
        <v>1</v>
      </c>
      <c r="K87" s="25">
        <v>3</v>
      </c>
      <c r="L87" s="25">
        <v>3</v>
      </c>
      <c r="M87" s="33">
        <f t="shared" si="6"/>
        <v>7</v>
      </c>
      <c r="N87" s="31"/>
      <c r="O87" s="29"/>
      <c r="Q87" s="26" t="str">
        <f t="shared" si="1"/>
        <v/>
      </c>
    </row>
    <row r="88" spans="1:17" ht="39.75" customHeight="1" x14ac:dyDescent="0.2">
      <c r="A88" s="243"/>
      <c r="B88" s="242"/>
      <c r="C88" s="112" t="s">
        <v>251</v>
      </c>
      <c r="D88" s="23">
        <v>3</v>
      </c>
      <c r="E88" s="71" t="s">
        <v>503</v>
      </c>
      <c r="F88" s="24" t="s">
        <v>269</v>
      </c>
      <c r="G88" s="24" t="s">
        <v>274</v>
      </c>
      <c r="H88" s="24"/>
      <c r="I88" s="24"/>
      <c r="J88" s="25">
        <v>1</v>
      </c>
      <c r="K88" s="25">
        <v>3</v>
      </c>
      <c r="L88" s="25">
        <v>3</v>
      </c>
      <c r="M88" s="33">
        <f t="shared" si="6"/>
        <v>7</v>
      </c>
      <c r="N88" s="31"/>
      <c r="O88" s="29"/>
      <c r="Q88" s="26" t="str">
        <f t="shared" si="1"/>
        <v/>
      </c>
    </row>
    <row r="89" spans="1:17" ht="28.5" customHeight="1" x14ac:dyDescent="0.2">
      <c r="A89" s="243"/>
      <c r="B89" s="240" t="s">
        <v>252</v>
      </c>
      <c r="C89" s="111" t="s">
        <v>253</v>
      </c>
      <c r="D89" s="23">
        <v>4</v>
      </c>
      <c r="E89" s="71" t="s">
        <v>504</v>
      </c>
      <c r="F89" s="24"/>
      <c r="G89" s="24"/>
      <c r="H89" s="24" t="s">
        <v>273</v>
      </c>
      <c r="I89" s="24" t="s">
        <v>274</v>
      </c>
      <c r="J89" s="25">
        <v>1</v>
      </c>
      <c r="K89" s="25">
        <v>3</v>
      </c>
      <c r="L89" s="25">
        <v>3</v>
      </c>
      <c r="M89" s="33">
        <f t="shared" si="6"/>
        <v>7</v>
      </c>
      <c r="N89" s="31"/>
      <c r="O89" s="29"/>
      <c r="Q89" s="26" t="str">
        <f t="shared" si="1"/>
        <v/>
      </c>
    </row>
    <row r="90" spans="1:17" ht="28.5" customHeight="1" x14ac:dyDescent="0.2">
      <c r="A90" s="243"/>
      <c r="B90" s="242"/>
      <c r="C90" s="112" t="s">
        <v>254</v>
      </c>
      <c r="D90" s="23">
        <v>3</v>
      </c>
      <c r="E90" s="71" t="s">
        <v>505</v>
      </c>
      <c r="F90" s="24" t="s">
        <v>269</v>
      </c>
      <c r="G90" s="24" t="s">
        <v>274</v>
      </c>
      <c r="H90" s="24"/>
      <c r="I90" s="24"/>
      <c r="J90" s="25">
        <v>1</v>
      </c>
      <c r="K90" s="25">
        <v>3</v>
      </c>
      <c r="L90" s="25">
        <v>3</v>
      </c>
      <c r="M90" s="33">
        <f t="shared" si="6"/>
        <v>7</v>
      </c>
      <c r="N90" s="31"/>
      <c r="O90" s="29"/>
      <c r="Q90" s="26" t="str">
        <f t="shared" ref="Q90:Q98" si="7">IF(O90&gt;0,+F90,"")</f>
        <v/>
      </c>
    </row>
    <row r="91" spans="1:17" ht="28.5" customHeight="1" x14ac:dyDescent="0.2">
      <c r="A91" s="243"/>
      <c r="B91" s="242"/>
      <c r="C91" s="112" t="s">
        <v>255</v>
      </c>
      <c r="D91" s="23">
        <v>3</v>
      </c>
      <c r="E91" s="71" t="s">
        <v>506</v>
      </c>
      <c r="F91" s="24" t="s">
        <v>269</v>
      </c>
      <c r="G91" s="24" t="s">
        <v>274</v>
      </c>
      <c r="H91" s="24"/>
      <c r="I91" s="24"/>
      <c r="J91" s="25">
        <v>1</v>
      </c>
      <c r="K91" s="25">
        <v>4</v>
      </c>
      <c r="L91" s="25">
        <v>4</v>
      </c>
      <c r="M91" s="33">
        <f t="shared" si="6"/>
        <v>9</v>
      </c>
      <c r="N91" s="31"/>
      <c r="O91" s="29"/>
      <c r="Q91" s="26" t="str">
        <f t="shared" si="7"/>
        <v/>
      </c>
    </row>
    <row r="92" spans="1:17" ht="28.5" customHeight="1" x14ac:dyDescent="0.2">
      <c r="A92" s="243"/>
      <c r="B92" s="242"/>
      <c r="C92" s="112" t="s">
        <v>256</v>
      </c>
      <c r="D92" s="23">
        <v>1</v>
      </c>
      <c r="E92" s="71" t="s">
        <v>507</v>
      </c>
      <c r="F92" s="24" t="s">
        <v>273</v>
      </c>
      <c r="G92" s="24" t="s">
        <v>274</v>
      </c>
      <c r="H92" s="24"/>
      <c r="I92" s="24"/>
      <c r="J92" s="25">
        <v>4</v>
      </c>
      <c r="K92" s="25">
        <v>3</v>
      </c>
      <c r="L92" s="25">
        <v>3</v>
      </c>
      <c r="M92" s="33">
        <f t="shared" si="6"/>
        <v>10</v>
      </c>
      <c r="N92" s="31" t="s">
        <v>136</v>
      </c>
      <c r="O92" s="29">
        <v>9</v>
      </c>
      <c r="Q92" s="26" t="str">
        <f t="shared" si="7"/>
        <v>CLARIDAD EN LA PROYECCION DEL E.E. AL CONTEXTO</v>
      </c>
    </row>
    <row r="93" spans="1:17" ht="28.5" customHeight="1" x14ac:dyDescent="0.2">
      <c r="A93" s="243"/>
      <c r="B93" s="240" t="s">
        <v>257</v>
      </c>
      <c r="C93" s="111" t="s">
        <v>258</v>
      </c>
      <c r="D93" s="23">
        <v>3</v>
      </c>
      <c r="E93" s="71" t="s">
        <v>508</v>
      </c>
      <c r="F93" s="24" t="s">
        <v>269</v>
      </c>
      <c r="G93" s="24" t="s">
        <v>274</v>
      </c>
      <c r="H93" s="24"/>
      <c r="I93" s="24"/>
      <c r="J93" s="25">
        <v>1</v>
      </c>
      <c r="K93" s="25">
        <v>3</v>
      </c>
      <c r="L93" s="25">
        <v>3</v>
      </c>
      <c r="M93" s="33">
        <f t="shared" si="6"/>
        <v>7</v>
      </c>
      <c r="N93" s="31"/>
      <c r="O93" s="29"/>
      <c r="Q93" s="26" t="str">
        <f t="shared" si="7"/>
        <v/>
      </c>
    </row>
    <row r="94" spans="1:17" ht="28.5" customHeight="1" x14ac:dyDescent="0.2">
      <c r="A94" s="243"/>
      <c r="B94" s="242"/>
      <c r="C94" s="112" t="s">
        <v>259</v>
      </c>
      <c r="D94" s="23">
        <v>3</v>
      </c>
      <c r="E94" s="71" t="s">
        <v>509</v>
      </c>
      <c r="F94" s="24" t="s">
        <v>273</v>
      </c>
      <c r="G94" s="24" t="s">
        <v>274</v>
      </c>
      <c r="H94" s="24"/>
      <c r="I94" s="24"/>
      <c r="J94" s="25">
        <v>1</v>
      </c>
      <c r="K94" s="25">
        <v>3</v>
      </c>
      <c r="L94" s="25">
        <v>3</v>
      </c>
      <c r="M94" s="33">
        <f t="shared" si="6"/>
        <v>7</v>
      </c>
      <c r="N94" s="31"/>
      <c r="O94" s="29"/>
      <c r="Q94" s="26" t="str">
        <f t="shared" si="7"/>
        <v/>
      </c>
    </row>
    <row r="95" spans="1:17" ht="28.5" customHeight="1" x14ac:dyDescent="0.2">
      <c r="A95" s="243"/>
      <c r="B95" s="242"/>
      <c r="C95" s="112" t="s">
        <v>260</v>
      </c>
      <c r="D95" s="23">
        <v>3</v>
      </c>
      <c r="E95" s="71" t="s">
        <v>510</v>
      </c>
      <c r="F95" s="24" t="s">
        <v>273</v>
      </c>
      <c r="G95" s="24" t="s">
        <v>274</v>
      </c>
      <c r="H95" s="24"/>
      <c r="I95" s="24"/>
      <c r="J95" s="25">
        <v>1</v>
      </c>
      <c r="K95" s="25">
        <v>3</v>
      </c>
      <c r="L95" s="25">
        <v>3</v>
      </c>
      <c r="M95" s="33">
        <f>SUM(J95:L95)</f>
        <v>7</v>
      </c>
      <c r="N95" s="31"/>
      <c r="O95" s="29"/>
      <c r="Q95" s="26" t="str">
        <f t="shared" si="7"/>
        <v/>
      </c>
    </row>
    <row r="96" spans="1:17" ht="28.5" customHeight="1" x14ac:dyDescent="0.2">
      <c r="A96" s="243"/>
      <c r="B96" s="240" t="s">
        <v>261</v>
      </c>
      <c r="C96" s="111" t="s">
        <v>262</v>
      </c>
      <c r="D96" s="23">
        <v>3</v>
      </c>
      <c r="E96" s="71" t="s">
        <v>542</v>
      </c>
      <c r="F96" s="24" t="s">
        <v>269</v>
      </c>
      <c r="G96" s="24" t="s">
        <v>274</v>
      </c>
      <c r="H96" s="24"/>
      <c r="I96" s="24"/>
      <c r="J96" s="25">
        <v>1</v>
      </c>
      <c r="K96" s="25">
        <v>3</v>
      </c>
      <c r="L96" s="25">
        <v>3</v>
      </c>
      <c r="M96" s="33">
        <f>SUM(J96:L96)</f>
        <v>7</v>
      </c>
      <c r="N96" s="31" t="s">
        <v>136</v>
      </c>
      <c r="O96" s="29">
        <v>10</v>
      </c>
      <c r="Q96" s="26" t="str">
        <f t="shared" si="7"/>
        <v>APOYO DIRECTIVO EN LA GESTION PEDAGOGICA</v>
      </c>
    </row>
    <row r="97" spans="1:17" ht="28.5" customHeight="1" x14ac:dyDescent="0.2">
      <c r="A97" s="243"/>
      <c r="B97" s="242"/>
      <c r="C97" s="112" t="s">
        <v>263</v>
      </c>
      <c r="D97" s="23">
        <v>3</v>
      </c>
      <c r="E97" s="71" t="s">
        <v>511</v>
      </c>
      <c r="F97" s="24" t="s">
        <v>269</v>
      </c>
      <c r="G97" s="24" t="s">
        <v>274</v>
      </c>
      <c r="H97" s="24"/>
      <c r="I97" s="24"/>
      <c r="J97" s="25">
        <v>1</v>
      </c>
      <c r="K97" s="25">
        <v>3</v>
      </c>
      <c r="L97" s="25">
        <v>3</v>
      </c>
      <c r="M97" s="33">
        <f>SUM(J97:L97)</f>
        <v>7</v>
      </c>
      <c r="N97" s="31"/>
      <c r="O97" s="29"/>
      <c r="Q97" s="26" t="str">
        <f t="shared" si="7"/>
        <v/>
      </c>
    </row>
    <row r="98" spans="1:17" ht="28.5" customHeight="1" x14ac:dyDescent="0.2">
      <c r="A98" s="243"/>
      <c r="B98" s="242"/>
      <c r="C98" s="112" t="s">
        <v>264</v>
      </c>
      <c r="D98" s="23">
        <v>3</v>
      </c>
      <c r="E98" s="71" t="s">
        <v>512</v>
      </c>
      <c r="F98" s="24" t="s">
        <v>269</v>
      </c>
      <c r="G98" s="24" t="s">
        <v>274</v>
      </c>
      <c r="H98" s="24"/>
      <c r="I98" s="24"/>
      <c r="J98" s="25">
        <v>1</v>
      </c>
      <c r="K98" s="25">
        <v>3</v>
      </c>
      <c r="L98" s="25">
        <v>3</v>
      </c>
      <c r="M98" s="33">
        <f>SUM(J98:L98)</f>
        <v>7</v>
      </c>
      <c r="N98" s="31"/>
      <c r="O98" s="29"/>
      <c r="Q98" s="26" t="str">
        <f t="shared" si="7"/>
        <v/>
      </c>
    </row>
    <row r="199" spans="6:9" x14ac:dyDescent="0.2">
      <c r="F199" s="21" t="s">
        <v>265</v>
      </c>
      <c r="G199" s="21" t="s">
        <v>266</v>
      </c>
      <c r="H199" s="21" t="s">
        <v>265</v>
      </c>
      <c r="I199" s="21" t="s">
        <v>266</v>
      </c>
    </row>
    <row r="200" spans="6:9" x14ac:dyDescent="0.2">
      <c r="F200" s="21" t="s">
        <v>267</v>
      </c>
      <c r="G200" s="21" t="s">
        <v>268</v>
      </c>
      <c r="H200" s="21" t="s">
        <v>267</v>
      </c>
      <c r="I200" s="21" t="s">
        <v>268</v>
      </c>
    </row>
    <row r="201" spans="6:9" x14ac:dyDescent="0.2">
      <c r="F201" s="21" t="s">
        <v>269</v>
      </c>
      <c r="G201" s="21" t="s">
        <v>270</v>
      </c>
      <c r="H201" s="21" t="s">
        <v>269</v>
      </c>
      <c r="I201" s="21" t="s">
        <v>270</v>
      </c>
    </row>
    <row r="202" spans="6:9" x14ac:dyDescent="0.2">
      <c r="F202" s="21" t="s">
        <v>271</v>
      </c>
      <c r="G202" s="21" t="s">
        <v>272</v>
      </c>
      <c r="H202" s="21" t="s">
        <v>271</v>
      </c>
      <c r="I202" s="21" t="s">
        <v>272</v>
      </c>
    </row>
    <row r="203" spans="6:9" x14ac:dyDescent="0.2">
      <c r="F203" s="21" t="s">
        <v>273</v>
      </c>
      <c r="G203" s="21" t="s">
        <v>274</v>
      </c>
      <c r="H203" s="21" t="s">
        <v>273</v>
      </c>
      <c r="I203" s="21" t="s">
        <v>274</v>
      </c>
    </row>
    <row r="204" spans="6:9" x14ac:dyDescent="0.2">
      <c r="F204" s="21" t="s">
        <v>275</v>
      </c>
      <c r="G204" s="21" t="s">
        <v>276</v>
      </c>
      <c r="H204" s="21" t="s">
        <v>277</v>
      </c>
      <c r="I204" s="21" t="s">
        <v>276</v>
      </c>
    </row>
    <row r="205" spans="6:9" x14ac:dyDescent="0.2">
      <c r="F205" s="21" t="s">
        <v>278</v>
      </c>
      <c r="G205" s="21" t="s">
        <v>279</v>
      </c>
      <c r="H205" s="21" t="s">
        <v>278</v>
      </c>
      <c r="I205" s="21" t="s">
        <v>279</v>
      </c>
    </row>
    <row r="206" spans="6:9" x14ac:dyDescent="0.2">
      <c r="F206" s="21" t="s">
        <v>280</v>
      </c>
      <c r="G206" s="21" t="s">
        <v>281</v>
      </c>
      <c r="H206" s="21" t="s">
        <v>280</v>
      </c>
      <c r="I206" s="21" t="s">
        <v>281</v>
      </c>
    </row>
    <row r="207" spans="6:9" x14ac:dyDescent="0.2">
      <c r="F207" s="21" t="s">
        <v>282</v>
      </c>
      <c r="G207" s="21" t="s">
        <v>283</v>
      </c>
      <c r="H207" s="21" t="s">
        <v>282</v>
      </c>
      <c r="I207" s="21" t="s">
        <v>283</v>
      </c>
    </row>
    <row r="208" spans="6:9" x14ac:dyDescent="0.2">
      <c r="F208" s="21" t="s">
        <v>284</v>
      </c>
      <c r="G208" s="21" t="s">
        <v>285</v>
      </c>
      <c r="H208" s="21" t="s">
        <v>284</v>
      </c>
      <c r="I208" s="21" t="s">
        <v>285</v>
      </c>
    </row>
    <row r="209" spans="6:9" x14ac:dyDescent="0.2">
      <c r="F209" s="21" t="s">
        <v>286</v>
      </c>
      <c r="G209" s="21"/>
      <c r="H209" s="21" t="s">
        <v>286</v>
      </c>
      <c r="I209" s="21"/>
    </row>
    <row r="210" spans="6:9" x14ac:dyDescent="0.2">
      <c r="F210" s="21" t="s">
        <v>287</v>
      </c>
      <c r="G210" s="21"/>
      <c r="H210" s="21" t="s">
        <v>287</v>
      </c>
      <c r="I210" s="21"/>
    </row>
  </sheetData>
  <dataConsolidate/>
  <mergeCells count="31">
    <mergeCell ref="A2:O2"/>
    <mergeCell ref="B36:B39"/>
    <mergeCell ref="B40:B44"/>
    <mergeCell ref="B45:B48"/>
    <mergeCell ref="J3:O3"/>
    <mergeCell ref="A6:A39"/>
    <mergeCell ref="O4:O5"/>
    <mergeCell ref="B23:B26"/>
    <mergeCell ref="J4:M4"/>
    <mergeCell ref="B6:B9"/>
    <mergeCell ref="B15:B22"/>
    <mergeCell ref="B10:B14"/>
    <mergeCell ref="A4:B4"/>
    <mergeCell ref="N4:N5"/>
    <mergeCell ref="E4:E5"/>
    <mergeCell ref="B81:B84"/>
    <mergeCell ref="F4:I4"/>
    <mergeCell ref="B85:B88"/>
    <mergeCell ref="B49:B52"/>
    <mergeCell ref="A85:A98"/>
    <mergeCell ref="A59:A84"/>
    <mergeCell ref="B89:B92"/>
    <mergeCell ref="B96:B98"/>
    <mergeCell ref="B69:B70"/>
    <mergeCell ref="B93:B95"/>
    <mergeCell ref="B53:B58"/>
    <mergeCell ref="B71:B80"/>
    <mergeCell ref="B62:B68"/>
    <mergeCell ref="B27:B35"/>
    <mergeCell ref="A40:A58"/>
    <mergeCell ref="B59:B61"/>
  </mergeCells>
  <phoneticPr fontId="15" type="noConversion"/>
  <conditionalFormatting sqref="H6:I98">
    <cfRule type="expression" dxfId="13" priority="274" stopIfTrue="1">
      <formula>F6&lt;&gt;""</formula>
    </cfRule>
  </conditionalFormatting>
  <conditionalFormatting sqref="O6:O98">
    <cfRule type="cellIs" dxfId="12" priority="272" operator="between">
      <formula>1</formula>
      <formula>12</formula>
    </cfRule>
  </conditionalFormatting>
  <conditionalFormatting sqref="F48:F98">
    <cfRule type="expression" dxfId="11" priority="12" stopIfTrue="1">
      <formula>"LARGO($G$36)&gt;0"</formula>
    </cfRule>
  </conditionalFormatting>
  <conditionalFormatting sqref="F6:G98">
    <cfRule type="expression" dxfId="10" priority="11" stopIfTrue="1">
      <formula>H6&lt;&gt;""</formula>
    </cfRule>
  </conditionalFormatting>
  <conditionalFormatting sqref="H6:H94">
    <cfRule type="expression" dxfId="9" priority="10" stopIfTrue="1">
      <formula>F6&lt;&gt;""</formula>
    </cfRule>
  </conditionalFormatting>
  <conditionalFormatting sqref="I6:I94">
    <cfRule type="expression" dxfId="8" priority="9" stopIfTrue="1">
      <formula>G6&lt;&gt;""</formula>
    </cfRule>
  </conditionalFormatting>
  <conditionalFormatting sqref="F36:F94">
    <cfRule type="expression" dxfId="7" priority="8" stopIfTrue="1">
      <formula>"LARGO($G$36)&gt;0"</formula>
    </cfRule>
  </conditionalFormatting>
  <conditionalFormatting sqref="F6:F94">
    <cfRule type="expression" dxfId="6" priority="7" stopIfTrue="1">
      <formula>H6&lt;&gt;""</formula>
    </cfRule>
  </conditionalFormatting>
  <conditionalFormatting sqref="G6:G94">
    <cfRule type="expression" dxfId="5" priority="6" stopIfTrue="1">
      <formula>I6&lt;&gt;""</formula>
    </cfRule>
  </conditionalFormatting>
  <conditionalFormatting sqref="H95:H98">
    <cfRule type="expression" dxfId="4" priority="5" stopIfTrue="1">
      <formula>F95&lt;&gt;""</formula>
    </cfRule>
  </conditionalFormatting>
  <conditionalFormatting sqref="I95:I98">
    <cfRule type="expression" dxfId="3" priority="4" stopIfTrue="1">
      <formula>G95&lt;&gt;""</formula>
    </cfRule>
  </conditionalFormatting>
  <conditionalFormatting sqref="F95:F98">
    <cfRule type="expression" dxfId="2" priority="3" stopIfTrue="1">
      <formula>"LARGO($G$36)&gt;0"</formula>
    </cfRule>
  </conditionalFormatting>
  <conditionalFormatting sqref="F95:F98">
    <cfRule type="expression" dxfId="1" priority="2" stopIfTrue="1">
      <formula>H95&lt;&gt;""</formula>
    </cfRule>
  </conditionalFormatting>
  <conditionalFormatting sqref="G95:G98">
    <cfRule type="expression" dxfId="0" priority="1" stopIfTrue="1">
      <formula>I95&lt;&gt;""</formula>
    </cfRule>
  </conditionalFormatting>
  <dataValidations xWindow="529" yWindow="509" count="8">
    <dataValidation type="whole" operator="lessThan" allowBlank="1" showInputMessage="1" showErrorMessage="1" error="Debe estar entre 1 y 4" prompt="Diligencie el numero correspondiente." sqref="D6:D98">
      <formula1>5</formula1>
    </dataValidation>
    <dataValidation type="custom" allowBlank="1" showInputMessage="1" showErrorMessage="1" error="Solo se admiten X mayusculas_x000a__x000a_" prompt="Coloque un &quot;X&quot; mayuscula si esta asociado" sqref="N6:N98">
      <formula1>EXACT(N6,$Q$4)</formula1>
    </dataValidation>
    <dataValidation type="whole" allowBlank="1" showInputMessage="1" showErrorMessage="1" prompt="Valor admitido entre 1 y 4" sqref="J6:L98">
      <formula1>1</formula1>
      <formula2>4</formula2>
    </dataValidation>
    <dataValidation type="list" allowBlank="1" showInputMessage="1" showErrorMessage="1" sqref="H6:H98">
      <formula1>$H$201:$H$212</formula1>
    </dataValidation>
    <dataValidation type="list" allowBlank="1" showInputMessage="1" showErrorMessage="1" sqref="I6:I98">
      <formula1>$I$201:$I$211</formula1>
    </dataValidation>
    <dataValidation type="list" allowBlank="1" showInputMessage="1" showErrorMessage="1" prompt="No debe seleccionar esta celda cuando ha seleccionado un _x000a_factor externo de FORTALEZAS" sqref="F39">
      <formula1>$F$201:$F$212</formula1>
    </dataValidation>
    <dataValidation type="list" allowBlank="1" showInputMessage="1" showErrorMessage="1" sqref="F6:F38 F40:F98">
      <formula1>$F$201:$F$212</formula1>
    </dataValidation>
    <dataValidation type="list" allowBlank="1" showInputMessage="1" showErrorMessage="1" sqref="G6:G98">
      <formula1>$G$201:$G$211</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5" tint="-0.249977111117893"/>
  </sheetPr>
  <dimension ref="B2:C20"/>
  <sheetViews>
    <sheetView topLeftCell="B1" workbookViewId="0">
      <selection activeCell="C20" sqref="C20"/>
    </sheetView>
  </sheetViews>
  <sheetFormatPr baseColWidth="10" defaultColWidth="9.33203125" defaultRowHeight="11.25" x14ac:dyDescent="0.2"/>
  <cols>
    <col min="1" max="1" width="9.33203125" customWidth="1"/>
    <col min="2" max="2" width="58.1640625" customWidth="1"/>
    <col min="3" max="3" width="89.1640625" customWidth="1"/>
    <col min="4" max="256" width="12" customWidth="1"/>
  </cols>
  <sheetData>
    <row r="2" spans="2:3" ht="15" x14ac:dyDescent="0.2">
      <c r="B2" s="271" t="s">
        <v>288</v>
      </c>
      <c r="C2" s="271"/>
    </row>
    <row r="3" spans="2:3" x14ac:dyDescent="0.2">
      <c r="B3" s="1" t="s">
        <v>289</v>
      </c>
      <c r="C3" s="1" t="s">
        <v>26</v>
      </c>
    </row>
    <row r="4" spans="2:3" s="30" customFormat="1" ht="61.5" customHeight="1" x14ac:dyDescent="0.2">
      <c r="B4" s="73" t="s">
        <v>290</v>
      </c>
      <c r="C4" s="66" t="s">
        <v>419</v>
      </c>
    </row>
    <row r="5" spans="2:3" s="62" customFormat="1" ht="40.5" customHeight="1" x14ac:dyDescent="0.2">
      <c r="B5" s="60"/>
      <c r="C5" s="61"/>
    </row>
    <row r="6" spans="2:3" s="30" customFormat="1" ht="21.75" customHeight="1" x14ac:dyDescent="0.2">
      <c r="B6" s="271" t="s">
        <v>291</v>
      </c>
      <c r="C6" s="271"/>
    </row>
    <row r="7" spans="2:3" s="30" customFormat="1" ht="12.75" customHeight="1" x14ac:dyDescent="0.2">
      <c r="B7" s="1" t="s">
        <v>289</v>
      </c>
      <c r="C7" s="1" t="s">
        <v>26</v>
      </c>
    </row>
    <row r="8" spans="2:3" ht="38.25" x14ac:dyDescent="0.2">
      <c r="B8" s="73" t="s">
        <v>292</v>
      </c>
      <c r="C8" s="66" t="s">
        <v>420</v>
      </c>
    </row>
    <row r="9" spans="2:3" s="63" customFormat="1" ht="12.75" x14ac:dyDescent="0.2">
      <c r="B9" s="60"/>
      <c r="C9" s="61"/>
    </row>
    <row r="10" spans="2:3" s="63" customFormat="1" ht="12.75" x14ac:dyDescent="0.2">
      <c r="C10" s="61"/>
    </row>
    <row r="11" spans="2:3" ht="15" x14ac:dyDescent="0.2">
      <c r="B11" s="272" t="s">
        <v>293</v>
      </c>
      <c r="C11" s="272"/>
    </row>
    <row r="12" spans="2:3" x14ac:dyDescent="0.2">
      <c r="B12" s="1" t="s">
        <v>289</v>
      </c>
      <c r="C12" s="1" t="s">
        <v>26</v>
      </c>
    </row>
    <row r="13" spans="2:3" ht="51" x14ac:dyDescent="0.2">
      <c r="B13" s="73" t="s">
        <v>294</v>
      </c>
      <c r="C13" s="66" t="s">
        <v>418</v>
      </c>
    </row>
    <row r="14" spans="2:3" s="63" customFormat="1" ht="12.75" x14ac:dyDescent="0.2">
      <c r="B14" s="60"/>
      <c r="C14" s="61"/>
    </row>
    <row r="15" spans="2:3" s="63" customFormat="1" ht="12.75" x14ac:dyDescent="0.2">
      <c r="B15" s="60"/>
      <c r="C15" s="61"/>
    </row>
    <row r="16" spans="2:3" ht="15" x14ac:dyDescent="0.2">
      <c r="B16" s="271" t="s">
        <v>295</v>
      </c>
      <c r="C16" s="271"/>
    </row>
    <row r="17" spans="2:3" x14ac:dyDescent="0.2">
      <c r="B17" s="1" t="s">
        <v>25</v>
      </c>
      <c r="C17" s="1" t="s">
        <v>26</v>
      </c>
    </row>
    <row r="18" spans="2:3" s="30" customFormat="1" ht="38.25" x14ac:dyDescent="0.2">
      <c r="B18" s="8" t="s">
        <v>296</v>
      </c>
      <c r="C18" s="66" t="s">
        <v>421</v>
      </c>
    </row>
    <row r="19" spans="2:3" s="30" customFormat="1" ht="25.5" x14ac:dyDescent="0.2">
      <c r="B19" s="8" t="s">
        <v>297</v>
      </c>
      <c r="C19" s="66" t="s">
        <v>422</v>
      </c>
    </row>
    <row r="20" spans="2:3" s="30" customFormat="1" ht="38.25" x14ac:dyDescent="0.2">
      <c r="B20" s="8" t="s">
        <v>298</v>
      </c>
      <c r="C20" s="66" t="s">
        <v>423</v>
      </c>
    </row>
  </sheetData>
  <sheetProtection password="CC5C" sheet="1" selectLockedCells="1"/>
  <mergeCells count="4">
    <mergeCell ref="B2:C2"/>
    <mergeCell ref="B16:C16"/>
    <mergeCell ref="B6:C6"/>
    <mergeCell ref="B11:C11"/>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6" tint="-0.499984740745262"/>
  </sheetPr>
  <dimension ref="A2:D36"/>
  <sheetViews>
    <sheetView topLeftCell="A21" zoomScale="70" zoomScaleNormal="70" workbookViewId="0">
      <selection activeCell="C29" sqref="C29"/>
    </sheetView>
  </sheetViews>
  <sheetFormatPr baseColWidth="10" defaultColWidth="9.33203125" defaultRowHeight="11.25" x14ac:dyDescent="0.2"/>
  <cols>
    <col min="1" max="1" width="5.1640625" customWidth="1"/>
    <col min="2" max="2" width="31.33203125" style="102" customWidth="1"/>
    <col min="3" max="3" width="79.5" style="102" customWidth="1"/>
    <col min="4" max="4" width="67.33203125" style="102" customWidth="1"/>
    <col min="5" max="256" width="12" customWidth="1"/>
  </cols>
  <sheetData>
    <row r="2" spans="1:4" ht="15.75" x14ac:dyDescent="0.2">
      <c r="B2" s="277" t="s">
        <v>299</v>
      </c>
      <c r="C2" s="277"/>
      <c r="D2" s="277"/>
    </row>
    <row r="3" spans="1:4" ht="12" thickBot="1" x14ac:dyDescent="0.25"/>
    <row r="4" spans="1:4" s="20" customFormat="1" ht="57" customHeight="1" x14ac:dyDescent="0.25">
      <c r="A4" s="32" t="s">
        <v>300</v>
      </c>
      <c r="B4" s="32" t="s">
        <v>301</v>
      </c>
      <c r="C4" s="32" t="s">
        <v>302</v>
      </c>
      <c r="D4" s="32" t="s">
        <v>303</v>
      </c>
    </row>
    <row r="5" spans="1:4" s="20" customFormat="1" ht="45" customHeight="1" x14ac:dyDescent="0.25">
      <c r="A5" s="273">
        <v>1</v>
      </c>
      <c r="B5" s="278" t="s">
        <v>282</v>
      </c>
      <c r="C5" s="276" t="s">
        <v>514</v>
      </c>
      <c r="D5" s="159" t="s">
        <v>516</v>
      </c>
    </row>
    <row r="6" spans="1:4" ht="49.5" customHeight="1" x14ac:dyDescent="0.2">
      <c r="A6" s="273"/>
      <c r="B6" s="278"/>
      <c r="C6" s="276"/>
      <c r="D6" s="159" t="s">
        <v>515</v>
      </c>
    </row>
    <row r="7" spans="1:4" ht="60" customHeight="1" x14ac:dyDescent="0.2">
      <c r="A7" s="273">
        <v>2</v>
      </c>
      <c r="B7" s="278" t="s">
        <v>282</v>
      </c>
      <c r="C7" s="274" t="s">
        <v>517</v>
      </c>
      <c r="D7" s="159" t="s">
        <v>518</v>
      </c>
    </row>
    <row r="8" spans="1:4" ht="45" customHeight="1" x14ac:dyDescent="0.2">
      <c r="A8" s="273"/>
      <c r="B8" s="278"/>
      <c r="C8" s="274"/>
      <c r="D8" s="159" t="s">
        <v>519</v>
      </c>
    </row>
    <row r="9" spans="1:4" ht="52.5" customHeight="1" x14ac:dyDescent="0.2">
      <c r="A9" s="273">
        <v>3</v>
      </c>
      <c r="B9" s="275" t="str">
        <f>IF(ISNA(VLOOKUP(A9,AUTOEVA!$O$6:$Q$98,3,FALSE)),"",VLOOKUP(A9,AUTOEVA!$O$6:$Q$98,3,FALSE))</f>
        <v>MECANISCMOS DE COMUNICACION DEBILITADOS</v>
      </c>
      <c r="C9" s="274" t="s">
        <v>535</v>
      </c>
      <c r="D9" s="159" t="s">
        <v>520</v>
      </c>
    </row>
    <row r="10" spans="1:4" ht="47.25" customHeight="1" x14ac:dyDescent="0.2">
      <c r="A10" s="273"/>
      <c r="B10" s="275"/>
      <c r="C10" s="274"/>
      <c r="D10" s="159" t="s">
        <v>521</v>
      </c>
    </row>
    <row r="11" spans="1:4" ht="45" customHeight="1" x14ac:dyDescent="0.2">
      <c r="A11" s="273">
        <v>4</v>
      </c>
      <c r="B11" s="275" t="s">
        <v>282</v>
      </c>
      <c r="C11" s="274" t="s">
        <v>536</v>
      </c>
      <c r="D11" s="159" t="s">
        <v>537</v>
      </c>
    </row>
    <row r="12" spans="1:4" ht="45" customHeight="1" x14ac:dyDescent="0.2">
      <c r="A12" s="273"/>
      <c r="B12" s="275"/>
      <c r="C12" s="274"/>
      <c r="D12" s="159" t="s">
        <v>538</v>
      </c>
    </row>
    <row r="13" spans="1:4" ht="45" customHeight="1" x14ac:dyDescent="0.2">
      <c r="A13" s="273">
        <v>5</v>
      </c>
      <c r="B13" s="275" t="str">
        <f>IF(ISNA(VLOOKUP(A13,AUTOEVA!$O$6:$Q$98,3,FALSE)),"",VLOOKUP(A13,AUTOEVA!$O$6:$Q$98,3,FALSE))</f>
        <v>CLARIDAD EN LA PROYECCION DEL E.E. AL CONTEXTO</v>
      </c>
      <c r="C13" s="274" t="s">
        <v>522</v>
      </c>
      <c r="D13" s="168" t="s">
        <v>523</v>
      </c>
    </row>
    <row r="14" spans="1:4" ht="45" customHeight="1" x14ac:dyDescent="0.2">
      <c r="A14" s="273"/>
      <c r="B14" s="275"/>
      <c r="C14" s="274"/>
      <c r="D14" s="279" t="s">
        <v>526</v>
      </c>
    </row>
    <row r="15" spans="1:4" ht="45" customHeight="1" x14ac:dyDescent="0.2">
      <c r="A15" s="273">
        <v>6</v>
      </c>
      <c r="B15" s="275" t="str">
        <f>IF(ISNA(VLOOKUP(A15,AUTOEVA!$O$6:$Q$98,3,FALSE)),"",VLOOKUP(A15,AUTOEVA!$O$6:$Q$98,3,FALSE))</f>
        <v>MECANISCMOS DE COMUNICACION DEBILITADOS</v>
      </c>
      <c r="C15" s="274" t="s">
        <v>525</v>
      </c>
      <c r="D15" s="280"/>
    </row>
    <row r="16" spans="1:4" ht="45" customHeight="1" x14ac:dyDescent="0.2">
      <c r="A16" s="273"/>
      <c r="B16" s="275"/>
      <c r="C16" s="274"/>
      <c r="D16" s="279" t="s">
        <v>527</v>
      </c>
    </row>
    <row r="17" spans="1:4" ht="45" customHeight="1" x14ac:dyDescent="0.2">
      <c r="A17" s="273">
        <v>7</v>
      </c>
      <c r="B17" s="275" t="s">
        <v>282</v>
      </c>
      <c r="C17" s="274" t="s">
        <v>528</v>
      </c>
      <c r="D17" s="280"/>
    </row>
    <row r="18" spans="1:4" ht="45" customHeight="1" x14ac:dyDescent="0.2">
      <c r="A18" s="273"/>
      <c r="B18" s="275"/>
      <c r="C18" s="274"/>
      <c r="D18" s="168" t="s">
        <v>529</v>
      </c>
    </row>
    <row r="19" spans="1:4" ht="66.75" customHeight="1" x14ac:dyDescent="0.2">
      <c r="A19" s="273">
        <v>8</v>
      </c>
      <c r="B19" s="275" t="s">
        <v>282</v>
      </c>
      <c r="C19" s="274" t="s">
        <v>531</v>
      </c>
      <c r="D19" s="168" t="s">
        <v>539</v>
      </c>
    </row>
    <row r="20" spans="1:4" ht="69.75" customHeight="1" x14ac:dyDescent="0.2">
      <c r="A20" s="273"/>
      <c r="B20" s="275"/>
      <c r="C20" s="274"/>
      <c r="D20" s="168" t="s">
        <v>541</v>
      </c>
    </row>
    <row r="21" spans="1:4" ht="45" customHeight="1" x14ac:dyDescent="0.2">
      <c r="A21" s="273">
        <v>9</v>
      </c>
      <c r="B21" s="275" t="s">
        <v>282</v>
      </c>
      <c r="C21" s="274" t="s">
        <v>532</v>
      </c>
      <c r="D21" s="168"/>
    </row>
    <row r="22" spans="1:4" ht="45" customHeight="1" x14ac:dyDescent="0.2">
      <c r="A22" s="273"/>
      <c r="B22" s="275"/>
      <c r="C22" s="274"/>
      <c r="D22" s="168" t="s">
        <v>533</v>
      </c>
    </row>
    <row r="23" spans="1:4" ht="45" customHeight="1" x14ac:dyDescent="0.2">
      <c r="A23" s="273">
        <v>10</v>
      </c>
      <c r="B23" s="275" t="s">
        <v>282</v>
      </c>
      <c r="C23" s="274" t="s">
        <v>543</v>
      </c>
      <c r="D23" s="168" t="s">
        <v>544</v>
      </c>
    </row>
    <row r="24" spans="1:4" ht="45" customHeight="1" x14ac:dyDescent="0.2">
      <c r="A24" s="273"/>
      <c r="B24" s="275"/>
      <c r="C24" s="274"/>
      <c r="D24" s="159"/>
    </row>
    <row r="25" spans="1:4" ht="45" customHeight="1" x14ac:dyDescent="0.2">
      <c r="A25" s="273">
        <v>11</v>
      </c>
      <c r="B25" s="275" t="s">
        <v>282</v>
      </c>
      <c r="C25" s="274" t="s">
        <v>530</v>
      </c>
      <c r="D25" s="168" t="s">
        <v>526</v>
      </c>
    </row>
    <row r="26" spans="1:4" ht="45" customHeight="1" x14ac:dyDescent="0.2">
      <c r="A26" s="273"/>
      <c r="B26" s="275"/>
      <c r="C26" s="274"/>
      <c r="D26" s="168" t="s">
        <v>540</v>
      </c>
    </row>
    <row r="27" spans="1:4" ht="45" customHeight="1" x14ac:dyDescent="0.2">
      <c r="A27" s="273">
        <v>12</v>
      </c>
      <c r="B27" s="275" t="str">
        <f>IF(ISNA(VLOOKUP(A27,AUTOEVA!$O$6:$Q$98,3,FALSE)),"",VLOOKUP(A27,AUTOEVA!$O$6:$Q$98,3,FALSE))</f>
        <v/>
      </c>
      <c r="C27" s="274"/>
      <c r="D27" s="168"/>
    </row>
    <row r="28" spans="1:4" ht="45" customHeight="1" x14ac:dyDescent="0.2">
      <c r="A28" s="273"/>
      <c r="B28" s="275"/>
      <c r="C28" s="274"/>
      <c r="D28" s="168"/>
    </row>
    <row r="29" spans="1:4" x14ac:dyDescent="0.2">
      <c r="C29" s="103"/>
      <c r="D29" s="103"/>
    </row>
    <row r="30" spans="1:4" x14ac:dyDescent="0.2">
      <c r="C30" s="103"/>
      <c r="D30" s="103"/>
    </row>
    <row r="31" spans="1:4" x14ac:dyDescent="0.2">
      <c r="C31" s="103"/>
      <c r="D31" s="103"/>
    </row>
    <row r="32" spans="1:4" x14ac:dyDescent="0.2">
      <c r="C32" s="103"/>
      <c r="D32" s="103"/>
    </row>
    <row r="33" spans="3:4" x14ac:dyDescent="0.2">
      <c r="C33" s="103"/>
      <c r="D33" s="103"/>
    </row>
    <row r="34" spans="3:4" x14ac:dyDescent="0.2">
      <c r="C34" s="103"/>
      <c r="D34" s="103"/>
    </row>
    <row r="35" spans="3:4" x14ac:dyDescent="0.2">
      <c r="C35" s="103"/>
      <c r="D35" s="103"/>
    </row>
    <row r="36" spans="3:4" x14ac:dyDescent="0.2">
      <c r="C36" s="103"/>
      <c r="D36" s="103"/>
    </row>
  </sheetData>
  <sheetProtection selectLockedCells="1"/>
  <mergeCells count="39">
    <mergeCell ref="B2:D2"/>
    <mergeCell ref="B5:B6"/>
    <mergeCell ref="C13:C14"/>
    <mergeCell ref="B9:B10"/>
    <mergeCell ref="B11:B12"/>
    <mergeCell ref="B13:B14"/>
    <mergeCell ref="C9:C10"/>
    <mergeCell ref="C11:C12"/>
    <mergeCell ref="C7:C8"/>
    <mergeCell ref="B7:B8"/>
    <mergeCell ref="D14:D15"/>
    <mergeCell ref="C15:C16"/>
    <mergeCell ref="D16:D17"/>
    <mergeCell ref="C17:C18"/>
    <mergeCell ref="B19:B20"/>
    <mergeCell ref="B23:B24"/>
    <mergeCell ref="C23:C24"/>
    <mergeCell ref="C5:C6"/>
    <mergeCell ref="C19:C20"/>
    <mergeCell ref="B15:B16"/>
    <mergeCell ref="B17:B18"/>
    <mergeCell ref="C25:C26"/>
    <mergeCell ref="C21:C22"/>
    <mergeCell ref="B21:B22"/>
    <mergeCell ref="B25:B26"/>
    <mergeCell ref="A27:A28"/>
    <mergeCell ref="B27:B28"/>
    <mergeCell ref="C27:C28"/>
    <mergeCell ref="A5:A6"/>
    <mergeCell ref="A21:A22"/>
    <mergeCell ref="A23:A24"/>
    <mergeCell ref="A25:A26"/>
    <mergeCell ref="A7:A8"/>
    <mergeCell ref="A9:A10"/>
    <mergeCell ref="A11:A12"/>
    <mergeCell ref="A13:A14"/>
    <mergeCell ref="A19:A20"/>
    <mergeCell ref="A15:A16"/>
    <mergeCell ref="A17:A18"/>
  </mergeCells>
  <phoneticPr fontId="15" type="noConversion"/>
  <pageMargins left="0.7" right="0.7" top="0.75" bottom="0.75" header="0.3" footer="0.3"/>
  <pageSetup scale="62"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6" tint="-0.499984740745262"/>
  </sheetPr>
  <dimension ref="A2:Q65"/>
  <sheetViews>
    <sheetView topLeftCell="H21" zoomScale="82" zoomScaleNormal="82" workbookViewId="0">
      <selection activeCell="Q29" sqref="Q29"/>
    </sheetView>
  </sheetViews>
  <sheetFormatPr baseColWidth="10" defaultColWidth="9.33203125" defaultRowHeight="11.25" x14ac:dyDescent="0.2"/>
  <cols>
    <col min="1" max="1" width="12" customWidth="1"/>
    <col min="2" max="2" width="27.6640625" style="30" customWidth="1"/>
    <col min="3" max="3" width="53.6640625" style="30" customWidth="1"/>
    <col min="4" max="5" width="16.83203125" customWidth="1"/>
    <col min="6" max="6" width="32.6640625" customWidth="1"/>
    <col min="7" max="7" width="14.6640625" customWidth="1"/>
    <col min="8" max="8" width="42.83203125" customWidth="1"/>
    <col min="9" max="9" width="15.5" customWidth="1"/>
    <col min="10" max="10" width="23.5" style="136" customWidth="1"/>
    <col min="11" max="11" width="31.1640625" customWidth="1"/>
    <col min="12" max="12" width="25.6640625" style="136" customWidth="1"/>
    <col min="13" max="15" width="20.83203125" customWidth="1"/>
    <col min="16" max="16" width="29" customWidth="1"/>
    <col min="17" max="17" width="32.5" customWidth="1"/>
    <col min="18" max="256" width="12" customWidth="1"/>
  </cols>
  <sheetData>
    <row r="2" spans="1:17" ht="15.75" x14ac:dyDescent="0.25">
      <c r="B2" s="285" t="s">
        <v>304</v>
      </c>
      <c r="C2" s="285"/>
      <c r="D2" s="285"/>
      <c r="E2" s="285"/>
      <c r="F2" s="285"/>
      <c r="G2" s="285"/>
      <c r="H2" s="285"/>
      <c r="I2" s="285"/>
      <c r="J2" s="285"/>
      <c r="K2" s="285"/>
      <c r="L2" s="285"/>
      <c r="M2" s="285"/>
      <c r="N2" s="285"/>
      <c r="O2" s="285"/>
      <c r="P2" s="285"/>
      <c r="Q2" s="285"/>
    </row>
    <row r="3" spans="1:17" ht="12" thickBot="1" x14ac:dyDescent="0.25">
      <c r="J3" s="156"/>
      <c r="L3" s="156"/>
    </row>
    <row r="4" spans="1:17" ht="51" customHeight="1" thickBot="1" x14ac:dyDescent="0.25">
      <c r="A4" s="97" t="s">
        <v>305</v>
      </c>
      <c r="B4" s="97" t="s">
        <v>306</v>
      </c>
      <c r="C4" s="97" t="s">
        <v>307</v>
      </c>
      <c r="D4" s="97" t="s">
        <v>308</v>
      </c>
      <c r="E4" s="97" t="s">
        <v>309</v>
      </c>
      <c r="F4" s="97" t="s">
        <v>310</v>
      </c>
      <c r="G4" s="97" t="s">
        <v>311</v>
      </c>
      <c r="H4" s="97" t="s">
        <v>312</v>
      </c>
      <c r="I4" s="97" t="s">
        <v>313</v>
      </c>
      <c r="J4" s="97" t="s">
        <v>314</v>
      </c>
      <c r="K4" s="97" t="s">
        <v>315</v>
      </c>
      <c r="L4" s="97" t="s">
        <v>316</v>
      </c>
      <c r="M4" s="97" t="s">
        <v>317</v>
      </c>
      <c r="N4" s="97" t="s">
        <v>318</v>
      </c>
      <c r="O4" s="97" t="s">
        <v>319</v>
      </c>
      <c r="P4" s="97" t="s">
        <v>320</v>
      </c>
      <c r="Q4" s="97" t="s">
        <v>321</v>
      </c>
    </row>
    <row r="5" spans="1:17" ht="42" customHeight="1" thickBot="1" x14ac:dyDescent="0.25">
      <c r="A5" s="286">
        <v>1</v>
      </c>
      <c r="B5" s="283" t="str">
        <f>+OBJS!C5</f>
        <v xml:space="preserve">Evaluar y hacer cumplir las reuniones periodica en donde se diseñen proyecto de impacto a cargo de concejo estudiantil, buscando la participacion activa de esrte concej en la institucion. </v>
      </c>
      <c r="C5" s="160" t="str">
        <f>+OBJS!D5</f>
        <v>Continuar insentivando a este consejo para que cada dia su participacion sea mas activa.</v>
      </c>
      <c r="D5" s="155">
        <v>43534</v>
      </c>
      <c r="E5" s="155">
        <v>43799</v>
      </c>
      <c r="F5" s="104"/>
      <c r="G5" s="101" t="s">
        <v>323</v>
      </c>
      <c r="H5" s="101"/>
      <c r="I5" s="101" t="s">
        <v>325</v>
      </c>
      <c r="J5" s="101"/>
      <c r="K5" s="101"/>
      <c r="L5" s="109"/>
      <c r="M5" s="110"/>
      <c r="N5" s="110"/>
      <c r="O5" s="108"/>
      <c r="P5" s="101" t="s">
        <v>328</v>
      </c>
      <c r="Q5" s="101" t="s">
        <v>594</v>
      </c>
    </row>
    <row r="6" spans="1:17" ht="53.25" customHeight="1" thickBot="1" x14ac:dyDescent="0.25">
      <c r="A6" s="287"/>
      <c r="B6" s="290"/>
      <c r="C6" s="160" t="str">
        <f>+OBJS!D6</f>
        <v>Crear eapacios en donde se evidenciala participacion ativa del consejo estudiantil.</v>
      </c>
      <c r="D6" s="155">
        <v>42144</v>
      </c>
      <c r="E6" s="155">
        <v>43707</v>
      </c>
      <c r="F6" s="104"/>
      <c r="G6" s="101" t="s">
        <v>323</v>
      </c>
      <c r="H6" s="101"/>
      <c r="I6" s="101" t="s">
        <v>325</v>
      </c>
      <c r="J6" s="101"/>
      <c r="K6" s="101"/>
      <c r="L6" s="109"/>
      <c r="M6" s="110"/>
      <c r="N6" s="110"/>
      <c r="O6" s="108"/>
      <c r="P6" s="101" t="s">
        <v>328</v>
      </c>
      <c r="Q6" s="101" t="s">
        <v>595</v>
      </c>
    </row>
    <row r="7" spans="1:17" ht="44.25" customHeight="1" thickBot="1" x14ac:dyDescent="0.25">
      <c r="A7" s="288">
        <v>2</v>
      </c>
      <c r="B7" s="283" t="str">
        <f>+OBJS!C7</f>
        <v>Evaluar y hacer cumplir programas de insentivos  y reconocimenitos a la comunidad educativa en general,se hacen los reconocimientos</v>
      </c>
      <c r="C7" s="160" t="str">
        <f>+OBJS!D7</f>
        <v>continuar con el progranma de incentivos para el fortalecimiento de la participacion aciva de la comunidad educativa.</v>
      </c>
      <c r="D7" s="155">
        <v>43500</v>
      </c>
      <c r="E7" s="155">
        <v>43707</v>
      </c>
      <c r="F7" s="104"/>
      <c r="G7" s="101" t="s">
        <v>323</v>
      </c>
      <c r="H7" s="137"/>
      <c r="I7" s="101" t="s">
        <v>325</v>
      </c>
      <c r="J7" s="101"/>
      <c r="K7" s="101"/>
      <c r="L7" s="109"/>
      <c r="M7" s="110"/>
      <c r="N7" s="110"/>
      <c r="O7" s="108"/>
      <c r="P7" s="101" t="s">
        <v>328</v>
      </c>
      <c r="Q7" s="101" t="s">
        <v>596</v>
      </c>
    </row>
    <row r="8" spans="1:17" ht="43.5" customHeight="1" thickBot="1" x14ac:dyDescent="0.25">
      <c r="A8" s="289"/>
      <c r="B8" s="290"/>
      <c r="C8" s="160" t="str">
        <f>+OBJS!D8</f>
        <v>Continuar con la creacion de espacios  que permitan la participacion de la comunidad en la entrega de reconocimientos y estimulos.</v>
      </c>
      <c r="D8" s="155">
        <v>43500</v>
      </c>
      <c r="E8" s="155">
        <v>43707</v>
      </c>
      <c r="F8" s="106"/>
      <c r="G8" s="101" t="s">
        <v>323</v>
      </c>
      <c r="H8" s="137"/>
      <c r="I8" s="101" t="s">
        <v>325</v>
      </c>
      <c r="J8" s="101"/>
      <c r="K8" s="101"/>
      <c r="L8" s="109"/>
      <c r="M8" s="110"/>
      <c r="N8" s="110"/>
      <c r="O8" s="108"/>
      <c r="P8" s="101" t="s">
        <v>328</v>
      </c>
      <c r="Q8" s="101" t="s">
        <v>597</v>
      </c>
    </row>
    <row r="9" spans="1:17" ht="42" customHeight="1" thickBot="1" x14ac:dyDescent="0.25">
      <c r="A9" s="281">
        <v>3</v>
      </c>
      <c r="B9" s="283" t="str">
        <f>+OBJS!C9</f>
        <v>Idear un programa donde se integre a la comunidad educativa en general con el fin de crear un fuerte sentido de pertenencia.</v>
      </c>
      <c r="C9" s="160" t="str">
        <f>+OBJS!D9</f>
        <v>Continuar con las actividades de integracion de los padres de familia,fortalecerlas y dejarlas plasmadas en un plan anual.</v>
      </c>
      <c r="D9" s="155">
        <v>43500</v>
      </c>
      <c r="E9" s="155">
        <v>43707</v>
      </c>
      <c r="F9" s="106"/>
      <c r="G9" s="101" t="s">
        <v>323</v>
      </c>
      <c r="H9" s="137"/>
      <c r="I9" s="101" t="s">
        <v>325</v>
      </c>
      <c r="J9" s="101"/>
      <c r="K9" s="101"/>
      <c r="L9" s="109"/>
      <c r="M9" s="110"/>
      <c r="N9" s="110"/>
      <c r="O9" s="108"/>
      <c r="P9" s="101" t="s">
        <v>328</v>
      </c>
      <c r="Q9" s="101" t="s">
        <v>598</v>
      </c>
    </row>
    <row r="10" spans="1:17" ht="42" customHeight="1" thickBot="1" x14ac:dyDescent="0.25">
      <c r="A10" s="282"/>
      <c r="B10" s="284"/>
      <c r="C10" s="160" t="str">
        <f>+OBJS!D10</f>
        <v>Crear espacios de participacion activa de toda la comunidad educativa.</v>
      </c>
      <c r="D10" s="155">
        <v>43500</v>
      </c>
      <c r="E10" s="155">
        <v>43707</v>
      </c>
      <c r="F10" s="106"/>
      <c r="G10" s="101" t="s">
        <v>323</v>
      </c>
      <c r="H10" s="137"/>
      <c r="I10" s="101" t="s">
        <v>325</v>
      </c>
      <c r="J10" s="101"/>
      <c r="K10" s="101"/>
      <c r="L10" s="109"/>
      <c r="M10" s="110"/>
      <c r="N10" s="110"/>
      <c r="O10" s="108"/>
      <c r="P10" s="101" t="s">
        <v>328</v>
      </c>
      <c r="Q10" s="101"/>
    </row>
    <row r="11" spans="1:17" ht="42" customHeight="1" thickBot="1" x14ac:dyDescent="0.25">
      <c r="A11" s="281">
        <v>4</v>
      </c>
      <c r="B11" s="283" t="str">
        <f>+OBJS!C11</f>
        <v>Idear estrategias que nos lleven a la busqueda de los recursos necesarios para la amplicion de laplanta fisica que contribuya al mejormiento.  .</v>
      </c>
      <c r="C11" s="160" t="str">
        <f>+OBJS!D11</f>
        <v>Organizar plan de costos anual que me permita ampliar os recursos.</v>
      </c>
      <c r="D11" s="155">
        <v>43497</v>
      </c>
      <c r="E11" s="155">
        <v>43707</v>
      </c>
      <c r="F11" s="106"/>
      <c r="G11" s="101" t="s">
        <v>323</v>
      </c>
      <c r="H11" s="137"/>
      <c r="I11" s="101" t="s">
        <v>325</v>
      </c>
      <c r="J11" s="101"/>
      <c r="K11" s="101"/>
      <c r="L11" s="109"/>
      <c r="M11" s="110"/>
      <c r="N11" s="110"/>
      <c r="O11" s="108"/>
      <c r="P11" s="101" t="s">
        <v>328</v>
      </c>
      <c r="Q11" s="101" t="s">
        <v>599</v>
      </c>
    </row>
    <row r="12" spans="1:17" ht="42" customHeight="1" thickBot="1" x14ac:dyDescent="0.25">
      <c r="A12" s="282"/>
      <c r="B12" s="284"/>
      <c r="C12" s="160" t="str">
        <f>+OBJS!D12</f>
        <v>Buscar apoyos de otras entidades.</v>
      </c>
      <c r="D12" s="155">
        <v>43497</v>
      </c>
      <c r="E12" s="155">
        <v>43525</v>
      </c>
      <c r="F12" s="106"/>
      <c r="G12" s="101" t="s">
        <v>323</v>
      </c>
      <c r="H12" s="137"/>
      <c r="I12" s="101" t="s">
        <v>325</v>
      </c>
      <c r="J12" s="101"/>
      <c r="K12" s="101"/>
      <c r="L12" s="109"/>
      <c r="M12" s="110"/>
      <c r="N12" s="110"/>
      <c r="O12" s="108"/>
      <c r="P12" s="101" t="s">
        <v>328</v>
      </c>
      <c r="Q12" s="101"/>
    </row>
    <row r="13" spans="1:17" ht="42" customHeight="1" thickBot="1" x14ac:dyDescent="0.25">
      <c r="A13" s="281">
        <v>5</v>
      </c>
      <c r="B13" s="283" t="str">
        <f>+OBJS!C13</f>
        <v>Diseñar un plan estrategico de induccion a nuevos estudiantes.</v>
      </c>
      <c r="C13" s="160" t="str">
        <f>+OBJS!D13</f>
        <v>Programar fechas especificas en el calendario academico  para la induccion a estudiantes y padres de familia.</v>
      </c>
      <c r="D13" s="155">
        <v>43497</v>
      </c>
      <c r="E13" s="155">
        <v>43707</v>
      </c>
      <c r="F13" s="106"/>
      <c r="G13" s="101" t="s">
        <v>323</v>
      </c>
      <c r="H13" s="100"/>
      <c r="I13" s="101" t="s">
        <v>325</v>
      </c>
      <c r="J13" s="101"/>
      <c r="K13" s="101"/>
      <c r="L13" s="109"/>
      <c r="M13" s="110"/>
      <c r="N13" s="110"/>
      <c r="O13" s="108"/>
      <c r="P13" s="101" t="s">
        <v>328</v>
      </c>
      <c r="Q13" s="101" t="s">
        <v>597</v>
      </c>
    </row>
    <row r="14" spans="1:17" ht="42" customHeight="1" thickBot="1" x14ac:dyDescent="0.25">
      <c r="A14" s="282"/>
      <c r="B14" s="284"/>
      <c r="C14" s="160" t="str">
        <f>+OBJS!D14</f>
        <v>Visitar diferentes empresas del municipio en busca de alianzas con la institucion que aporten al proceso de enseñanza y aprendizaje.</v>
      </c>
      <c r="D14" s="155">
        <v>43497</v>
      </c>
      <c r="E14" s="155">
        <v>43707</v>
      </c>
      <c r="F14" s="106"/>
      <c r="G14" s="101" t="s">
        <v>323</v>
      </c>
      <c r="H14" s="101"/>
      <c r="I14" s="101" t="s">
        <v>325</v>
      </c>
      <c r="J14" s="101"/>
      <c r="K14" s="101"/>
      <c r="L14" s="109"/>
      <c r="M14" s="110"/>
      <c r="N14" s="110"/>
      <c r="O14" s="108"/>
      <c r="P14" s="101" t="s">
        <v>329</v>
      </c>
      <c r="Q14" s="101"/>
    </row>
    <row r="15" spans="1:17" ht="60.75" customHeight="1" thickBot="1" x14ac:dyDescent="0.25">
      <c r="A15" s="281">
        <v>6</v>
      </c>
      <c r="B15" s="283" t="str">
        <f>+OBJS!C15</f>
        <v>Crear alinzas con diferntes entiddes o empresas que aporten al proceso pedagogico.</v>
      </c>
      <c r="C15" s="160">
        <f>+OBJS!D15</f>
        <v>0</v>
      </c>
      <c r="D15" s="155"/>
      <c r="E15" s="155"/>
      <c r="F15" s="106"/>
      <c r="G15" s="101"/>
      <c r="H15" s="101"/>
      <c r="I15" s="101"/>
      <c r="J15" s="101"/>
      <c r="K15" s="101"/>
      <c r="L15" s="109"/>
      <c r="M15" s="110"/>
      <c r="N15" s="110"/>
      <c r="O15" s="108"/>
      <c r="P15" s="101" t="s">
        <v>329</v>
      </c>
      <c r="Q15" s="101"/>
    </row>
    <row r="16" spans="1:17" ht="42" customHeight="1" thickBot="1" x14ac:dyDescent="0.25">
      <c r="A16" s="282"/>
      <c r="B16" s="284"/>
      <c r="C16" s="160" t="str">
        <f>+OBJS!D16</f>
        <v>Fortalecer las alianzas con entidades que puedan ofrecer estos servicios de forma contiua para que la comunidad educativa se beneficio de estos programascuando sean requeridos.</v>
      </c>
      <c r="D16" s="155">
        <v>43497</v>
      </c>
      <c r="E16" s="155">
        <v>43707</v>
      </c>
      <c r="F16" s="106"/>
      <c r="G16" s="101" t="s">
        <v>323</v>
      </c>
      <c r="H16" s="101"/>
      <c r="I16" s="101" t="s">
        <v>325</v>
      </c>
      <c r="J16" s="101"/>
      <c r="K16" s="101"/>
      <c r="L16" s="109"/>
      <c r="M16" s="110"/>
      <c r="N16" s="110"/>
      <c r="O16" s="108"/>
      <c r="P16" s="101" t="s">
        <v>329</v>
      </c>
      <c r="Q16" s="101" t="s">
        <v>600</v>
      </c>
    </row>
    <row r="17" spans="1:17" ht="42" customHeight="1" thickBot="1" x14ac:dyDescent="0.25">
      <c r="A17" s="281">
        <v>7</v>
      </c>
      <c r="B17" s="283" t="str">
        <f>+OBJS!C17</f>
        <v>Evaluar y estructurar un mecanismo de comunicación con los egresados de la institucion para crear una base de datos donde se pueda registrar un seguimiento a esta comunidad.</v>
      </c>
      <c r="C17" s="160">
        <f>+OBJS!D17</f>
        <v>0</v>
      </c>
      <c r="D17" s="155"/>
      <c r="E17" s="155"/>
      <c r="F17" s="106"/>
      <c r="G17" s="101"/>
      <c r="H17" s="101"/>
      <c r="I17" s="101"/>
      <c r="J17" s="101"/>
      <c r="K17" s="101"/>
      <c r="L17" s="109"/>
      <c r="M17" s="110"/>
      <c r="N17" s="110"/>
      <c r="O17" s="108"/>
      <c r="P17" s="101" t="s">
        <v>328</v>
      </c>
      <c r="Q17" s="101" t="s">
        <v>597</v>
      </c>
    </row>
    <row r="18" spans="1:17" ht="42" customHeight="1" thickBot="1" x14ac:dyDescent="0.25">
      <c r="A18" s="282"/>
      <c r="B18" s="284"/>
      <c r="C18" s="160" t="str">
        <f>+OBJS!D18</f>
        <v>Crear un medio de comunicación y participacion de estudiantes egresados.</v>
      </c>
      <c r="D18" s="155">
        <v>43497</v>
      </c>
      <c r="E18" s="155">
        <v>43707</v>
      </c>
      <c r="F18" s="106"/>
      <c r="G18" s="101" t="s">
        <v>323</v>
      </c>
      <c r="H18" s="100"/>
      <c r="I18" s="101" t="s">
        <v>325</v>
      </c>
      <c r="J18" s="101"/>
      <c r="K18" s="101"/>
      <c r="L18" s="109"/>
      <c r="M18" s="110"/>
      <c r="N18" s="110"/>
      <c r="O18" s="108"/>
      <c r="P18" s="101" t="s">
        <v>328</v>
      </c>
      <c r="Q18" s="101"/>
    </row>
    <row r="19" spans="1:17" ht="42" customHeight="1" thickBot="1" x14ac:dyDescent="0.25">
      <c r="A19" s="281">
        <v>8</v>
      </c>
      <c r="B19" s="283" t="str">
        <f>+OBJS!C19</f>
        <v>Realizar un estudio dentro de la comunidad educativa que sea posteriormente analizado y evaluado,permitiendo que la institucion cree programas y adecue el plan de estudio para que pueda atender con mayor asertividad a la comunidad con necesidades especiales.</v>
      </c>
      <c r="C19" s="160" t="str">
        <f>+OBJS!D19</f>
        <v>Capacitar al persoal docente en la atencion y estrategias para estudiantes con necesidades educativas especiales.</v>
      </c>
      <c r="D19" s="155">
        <v>43497</v>
      </c>
      <c r="E19" s="155">
        <v>43707</v>
      </c>
      <c r="F19" s="106"/>
      <c r="G19" s="101" t="s">
        <v>323</v>
      </c>
      <c r="H19" s="100"/>
      <c r="I19" s="101" t="s">
        <v>325</v>
      </c>
      <c r="J19" s="101"/>
      <c r="K19" s="101"/>
      <c r="L19" s="109"/>
      <c r="M19" s="110"/>
      <c r="N19" s="110"/>
      <c r="O19" s="108"/>
      <c r="P19" s="101" t="s">
        <v>328</v>
      </c>
      <c r="Q19" s="101" t="s">
        <v>597</v>
      </c>
    </row>
    <row r="20" spans="1:17" ht="42" customHeight="1" thickBot="1" x14ac:dyDescent="0.25">
      <c r="A20" s="282"/>
      <c r="B20" s="284"/>
      <c r="C20" s="160" t="str">
        <f>+OBJS!D20</f>
        <v>Crear un plan especial para atencion de estudiantes con necesidades eductivas especiales</v>
      </c>
      <c r="D20" s="155">
        <v>43497</v>
      </c>
      <c r="E20" s="155">
        <v>43707</v>
      </c>
      <c r="F20" s="106"/>
      <c r="G20" s="101" t="s">
        <v>323</v>
      </c>
      <c r="H20" s="100"/>
      <c r="I20" s="101" t="s">
        <v>325</v>
      </c>
      <c r="J20" s="101"/>
      <c r="K20" s="101"/>
      <c r="L20" s="109"/>
      <c r="M20" s="110"/>
      <c r="N20" s="110"/>
      <c r="O20" s="108"/>
      <c r="P20" s="101" t="s">
        <v>328</v>
      </c>
      <c r="Q20" s="101"/>
    </row>
    <row r="21" spans="1:17" ht="42" customHeight="1" thickBot="1" x14ac:dyDescent="0.25">
      <c r="A21" s="281">
        <v>9</v>
      </c>
      <c r="B21" s="283" t="str">
        <f>+OBJS!C21</f>
        <v>Fortalecer si es necesario la implementacion de un plan de servicio comunitario.</v>
      </c>
      <c r="C21" s="160">
        <f>+OBJS!D21</f>
        <v>0</v>
      </c>
      <c r="D21" s="155"/>
      <c r="E21" s="155"/>
      <c r="F21" s="106"/>
      <c r="G21" s="101"/>
      <c r="H21" s="101"/>
      <c r="I21" s="101"/>
      <c r="J21" s="101"/>
      <c r="K21" s="101"/>
      <c r="L21" s="109"/>
      <c r="M21" s="110"/>
      <c r="N21" s="110"/>
      <c r="O21" s="108"/>
      <c r="P21" s="101" t="s">
        <v>328</v>
      </c>
      <c r="Q21" s="101"/>
    </row>
    <row r="22" spans="1:17" ht="73.5" customHeight="1" thickBot="1" x14ac:dyDescent="0.25">
      <c r="A22" s="282"/>
      <c r="B22" s="284"/>
      <c r="C22" s="160" t="str">
        <f>+OBJS!D22</f>
        <v>fortalecer programas de servicio social.</v>
      </c>
      <c r="D22" s="155">
        <v>43497</v>
      </c>
      <c r="E22" s="155">
        <v>43707</v>
      </c>
      <c r="F22" s="106"/>
      <c r="G22" s="101" t="s">
        <v>323</v>
      </c>
      <c r="H22" s="100"/>
      <c r="I22" s="101"/>
      <c r="J22" s="101"/>
      <c r="K22" s="101"/>
      <c r="L22" s="109"/>
      <c r="M22" s="110"/>
      <c r="N22" s="110"/>
      <c r="O22" s="108"/>
      <c r="P22" s="101" t="s">
        <v>328</v>
      </c>
      <c r="Q22" s="101" t="s">
        <v>603</v>
      </c>
    </row>
    <row r="23" spans="1:17" ht="42" customHeight="1" thickBot="1" x14ac:dyDescent="0.25">
      <c r="A23" s="281"/>
      <c r="B23" s="283" t="str">
        <f>+OBJS!C23</f>
        <v>Mejorar las estrategis  plan promocion y prevencion el cual capacita a la comunidad educativa .</v>
      </c>
      <c r="C23" s="160" t="str">
        <f>+OBJS!D23</f>
        <v>Contactar un profesional de seguridad y salud.</v>
      </c>
      <c r="D23" s="155">
        <v>43497</v>
      </c>
      <c r="E23" s="155">
        <v>43707</v>
      </c>
      <c r="F23" s="104"/>
      <c r="G23" s="101" t="s">
        <v>323</v>
      </c>
      <c r="H23" s="100"/>
      <c r="I23" s="101"/>
      <c r="J23" s="101"/>
      <c r="K23" s="101"/>
      <c r="L23" s="109"/>
      <c r="M23" s="110"/>
      <c r="N23" s="110"/>
      <c r="O23" s="108"/>
      <c r="P23" s="101" t="s">
        <v>328</v>
      </c>
      <c r="Q23" s="101" t="s">
        <v>602</v>
      </c>
    </row>
    <row r="24" spans="1:17" ht="49.5" customHeight="1" thickBot="1" x14ac:dyDescent="0.25">
      <c r="A24" s="282"/>
      <c r="B24" s="284"/>
      <c r="C24" s="160">
        <f>+OBJS!D24</f>
        <v>0</v>
      </c>
      <c r="D24" s="155"/>
      <c r="E24" s="155"/>
      <c r="F24" s="104"/>
      <c r="G24" s="101" t="s">
        <v>323</v>
      </c>
      <c r="H24" s="100"/>
      <c r="I24" s="101"/>
      <c r="J24" s="101"/>
      <c r="K24" s="101"/>
      <c r="L24" s="109"/>
      <c r="M24" s="110"/>
      <c r="N24" s="110"/>
      <c r="O24" s="108"/>
      <c r="P24" s="101" t="s">
        <v>328</v>
      </c>
      <c r="Q24" s="101" t="s">
        <v>600</v>
      </c>
    </row>
    <row r="25" spans="1:17" ht="42" customHeight="1" thickBot="1" x14ac:dyDescent="0.25">
      <c r="A25" s="281">
        <v>11</v>
      </c>
      <c r="B25" s="283" t="str">
        <f>+OBJS!C25</f>
        <v>Crear proyectos  de formacion cientifica que insentiven a la investigacion tanto de docente como estudiantes.</v>
      </c>
      <c r="C25" s="160" t="str">
        <f>+OBJS!D25</f>
        <v>Visitar diferentes empresas del municipio en busca de alianzas con la institucion que aporten al proceso de enseñanza y aprendizaje.</v>
      </c>
      <c r="D25" s="155">
        <v>43497</v>
      </c>
      <c r="E25" s="155">
        <v>43707</v>
      </c>
      <c r="F25" s="106"/>
      <c r="G25" s="101" t="s">
        <v>323</v>
      </c>
      <c r="H25" s="101"/>
      <c r="I25" s="101"/>
      <c r="J25" s="101"/>
      <c r="K25" s="101"/>
      <c r="L25" s="109"/>
      <c r="M25" s="110"/>
      <c r="N25" s="110"/>
      <c r="O25" s="108"/>
      <c r="P25" s="101" t="s">
        <v>328</v>
      </c>
      <c r="Q25" s="101" t="s">
        <v>601</v>
      </c>
    </row>
    <row r="26" spans="1:17" ht="42" customHeight="1" thickBot="1" x14ac:dyDescent="0.25">
      <c r="A26" s="282"/>
      <c r="B26" s="284"/>
      <c r="C26" s="160" t="str">
        <f>+OBJS!D26</f>
        <v>Bucar apoyo de otras entidadespara el manejo de casos especiales.</v>
      </c>
      <c r="D26" s="155">
        <v>43497</v>
      </c>
      <c r="E26" s="155">
        <v>43707</v>
      </c>
      <c r="F26" s="106"/>
      <c r="G26" s="101" t="s">
        <v>323</v>
      </c>
      <c r="H26" s="101"/>
      <c r="I26" s="101"/>
      <c r="J26" s="101"/>
      <c r="K26" s="101"/>
      <c r="L26" s="109"/>
      <c r="M26" s="110"/>
      <c r="N26" s="110"/>
      <c r="O26" s="108"/>
      <c r="P26" s="101" t="s">
        <v>328</v>
      </c>
      <c r="Q26" s="101" t="s">
        <v>601</v>
      </c>
    </row>
    <row r="27" spans="1:17" ht="42" customHeight="1" thickBot="1" x14ac:dyDescent="0.25">
      <c r="A27" s="281">
        <v>12</v>
      </c>
      <c r="B27" s="283">
        <f>+OBJS!C27</f>
        <v>0</v>
      </c>
      <c r="C27" s="160">
        <f>+OBJS!D27</f>
        <v>0</v>
      </c>
      <c r="D27" s="155"/>
      <c r="E27" s="155"/>
      <c r="F27" s="106"/>
      <c r="G27" s="101"/>
      <c r="H27" s="101"/>
      <c r="I27" s="101"/>
      <c r="J27" s="101"/>
      <c r="K27" s="101"/>
      <c r="L27" s="109"/>
      <c r="M27" s="110"/>
      <c r="N27" s="110"/>
      <c r="O27" s="108"/>
      <c r="P27" s="101" t="s">
        <v>328</v>
      </c>
      <c r="Q27" s="101"/>
    </row>
    <row r="28" spans="1:17" ht="42" customHeight="1" x14ac:dyDescent="0.2">
      <c r="A28" s="282"/>
      <c r="B28" s="284"/>
      <c r="C28" s="160">
        <f>+OBJS!D28</f>
        <v>0</v>
      </c>
      <c r="D28" s="155"/>
      <c r="E28" s="155"/>
      <c r="F28" s="106"/>
      <c r="G28" s="101"/>
      <c r="H28" s="101"/>
      <c r="I28" s="101"/>
      <c r="J28" s="101"/>
      <c r="K28" s="101"/>
      <c r="L28" s="109"/>
      <c r="M28" s="110"/>
      <c r="N28" s="110"/>
      <c r="O28" s="108"/>
      <c r="P28" s="101" t="s">
        <v>328</v>
      </c>
      <c r="Q28" s="101"/>
    </row>
    <row r="30" spans="1:17" hidden="1" x14ac:dyDescent="0.2">
      <c r="J30" s="156"/>
      <c r="L30" s="156"/>
    </row>
    <row r="31" spans="1:17" hidden="1" x14ac:dyDescent="0.2">
      <c r="J31" s="156"/>
      <c r="L31" s="156"/>
    </row>
    <row r="32" spans="1:17" ht="9.75" hidden="1" customHeight="1" x14ac:dyDescent="0.2">
      <c r="J32" s="156"/>
      <c r="L32" s="156"/>
    </row>
    <row r="33" spans="5:5" hidden="1" x14ac:dyDescent="0.2"/>
    <row r="34" spans="5:5" hidden="1" x14ac:dyDescent="0.2"/>
    <row r="35" spans="5:5" hidden="1" x14ac:dyDescent="0.2"/>
    <row r="36" spans="5:5" hidden="1" x14ac:dyDescent="0.2"/>
    <row r="37" spans="5:5" hidden="1" x14ac:dyDescent="0.2"/>
    <row r="38" spans="5:5" hidden="1" x14ac:dyDescent="0.2"/>
    <row r="39" spans="5:5" hidden="1" x14ac:dyDescent="0.2"/>
    <row r="40" spans="5:5" hidden="1" x14ac:dyDescent="0.2"/>
    <row r="41" spans="5:5" hidden="1" x14ac:dyDescent="0.2"/>
    <row r="42" spans="5:5" hidden="1" x14ac:dyDescent="0.2"/>
    <row r="43" spans="5:5" hidden="1" x14ac:dyDescent="0.2"/>
    <row r="44" spans="5:5" hidden="1" x14ac:dyDescent="0.2">
      <c r="E44" t="s">
        <v>322</v>
      </c>
    </row>
    <row r="45" spans="5:5" hidden="1" x14ac:dyDescent="0.2">
      <c r="E45" t="s">
        <v>323</v>
      </c>
    </row>
    <row r="46" spans="5:5" hidden="1" x14ac:dyDescent="0.2"/>
    <row r="47" spans="5:5" hidden="1" x14ac:dyDescent="0.2"/>
    <row r="48" spans="5:5" hidden="1" x14ac:dyDescent="0.2"/>
    <row r="49" spans="9:16" hidden="1" x14ac:dyDescent="0.2">
      <c r="J49" s="156"/>
      <c r="L49" s="156"/>
    </row>
    <row r="50" spans="9:16" hidden="1" x14ac:dyDescent="0.2">
      <c r="I50" t="s">
        <v>324</v>
      </c>
      <c r="J50" s="156"/>
      <c r="L50" s="156"/>
    </row>
    <row r="51" spans="9:16" hidden="1" x14ac:dyDescent="0.2">
      <c r="I51" t="s">
        <v>325</v>
      </c>
      <c r="J51" s="156"/>
      <c r="L51" s="156"/>
    </row>
    <row r="52" spans="9:16" hidden="1" x14ac:dyDescent="0.2">
      <c r="J52" s="156"/>
      <c r="L52" s="156"/>
    </row>
    <row r="53" spans="9:16" hidden="1" x14ac:dyDescent="0.2">
      <c r="J53" s="156"/>
      <c r="L53" s="156"/>
    </row>
    <row r="59" spans="9:16" ht="10.5" hidden="1" customHeight="1" x14ac:dyDescent="0.2">
      <c r="J59" s="156"/>
      <c r="L59" s="156"/>
    </row>
    <row r="60" spans="9:16" hidden="1" x14ac:dyDescent="0.2">
      <c r="J60" s="156"/>
      <c r="L60" s="156"/>
    </row>
    <row r="61" spans="9:16" hidden="1" x14ac:dyDescent="0.2">
      <c r="J61" s="156"/>
      <c r="L61" s="156"/>
      <c r="P61" t="s">
        <v>326</v>
      </c>
    </row>
    <row r="62" spans="9:16" hidden="1" x14ac:dyDescent="0.2">
      <c r="J62" s="156"/>
      <c r="L62" s="156"/>
      <c r="P62" t="s">
        <v>327</v>
      </c>
    </row>
    <row r="63" spans="9:16" hidden="1" x14ac:dyDescent="0.2">
      <c r="J63" s="156"/>
      <c r="L63" s="156"/>
      <c r="P63" t="s">
        <v>328</v>
      </c>
    </row>
    <row r="64" spans="9:16" hidden="1" x14ac:dyDescent="0.2">
      <c r="J64" s="156"/>
      <c r="L64" s="156"/>
      <c r="P64" t="s">
        <v>329</v>
      </c>
    </row>
    <row r="65" spans="16:16" hidden="1" x14ac:dyDescent="0.2">
      <c r="P65" t="s">
        <v>330</v>
      </c>
    </row>
  </sheetData>
  <sheetProtection selectLockedCells="1"/>
  <mergeCells count="25">
    <mergeCell ref="A11:A12"/>
    <mergeCell ref="B11:B12"/>
    <mergeCell ref="B2:Q2"/>
    <mergeCell ref="A5:A6"/>
    <mergeCell ref="A7:A8"/>
    <mergeCell ref="B5:B6"/>
    <mergeCell ref="A9:A10"/>
    <mergeCell ref="B9:B10"/>
    <mergeCell ref="B7:B8"/>
    <mergeCell ref="A17:A18"/>
    <mergeCell ref="B17:B18"/>
    <mergeCell ref="A19:A20"/>
    <mergeCell ref="B19:B20"/>
    <mergeCell ref="A13:A14"/>
    <mergeCell ref="B13:B14"/>
    <mergeCell ref="A15:A16"/>
    <mergeCell ref="B15:B16"/>
    <mergeCell ref="A25:A26"/>
    <mergeCell ref="B25:B26"/>
    <mergeCell ref="A27:A28"/>
    <mergeCell ref="B27:B28"/>
    <mergeCell ref="A21:A22"/>
    <mergeCell ref="B21:B22"/>
    <mergeCell ref="A23:A24"/>
    <mergeCell ref="B23:B24"/>
  </mergeCells>
  <phoneticPr fontId="15" type="noConversion"/>
  <dataValidations xWindow="607" yWindow="367" count="3">
    <dataValidation type="list" allowBlank="1" showInputMessage="1" showErrorMessage="1" prompt="RESULTADO: Permiten establecer SI las acciones ejecutadas sirvieron para lograr las metas y los resultados deseados._x000a_PROCESO: Brindan información acerca del desarrollo de las diferentes etapas de un proceso y permite monitorear los avances" sqref="G5:G28">
      <formula1>$E$43:$E$45</formula1>
    </dataValidation>
    <dataValidation type="list" allowBlank="1" showInputMessage="1" showErrorMessage="1" sqref="I5:I28">
      <formula1>$I$49:$I$51</formula1>
    </dataValidation>
    <dataValidation type="list" allowBlank="1" showInputMessage="1" showErrorMessage="1" sqref="P5:P28">
      <formula1>$P$60:$P$65</formula1>
    </dataValidation>
  </dataValidation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6" tint="-0.499984740745262"/>
  </sheetPr>
  <dimension ref="A2:J129"/>
  <sheetViews>
    <sheetView tabSelected="1" topLeftCell="D39" zoomScale="95" zoomScaleNormal="95" workbookViewId="0">
      <selection activeCell="I24" sqref="I24"/>
    </sheetView>
  </sheetViews>
  <sheetFormatPr baseColWidth="10" defaultColWidth="9.33203125" defaultRowHeight="11.25" x14ac:dyDescent="0.2"/>
  <cols>
    <col min="1" max="1" width="45.83203125" style="30" customWidth="1"/>
    <col min="2" max="2" width="40.6640625" style="30" customWidth="1"/>
    <col min="3" max="3" width="34" style="136" customWidth="1"/>
    <col min="4" max="4" width="20" style="136" customWidth="1"/>
    <col min="5" max="5" width="26.6640625" style="136" customWidth="1"/>
    <col min="6" max="6" width="29.6640625" style="148" customWidth="1"/>
    <col min="7" max="7" width="40.6640625" style="136" customWidth="1"/>
    <col min="8" max="8" width="26.33203125" style="136" customWidth="1"/>
    <col min="9" max="9" width="39.5" style="136" customWidth="1"/>
    <col min="10" max="10" width="12" style="30" customWidth="1"/>
    <col min="11" max="256" width="12" customWidth="1"/>
  </cols>
  <sheetData>
    <row r="2" spans="1:10" ht="15" x14ac:dyDescent="0.25">
      <c r="B2" s="294"/>
      <c r="C2" s="294"/>
      <c r="D2" s="294"/>
      <c r="E2" s="294"/>
      <c r="F2" s="294"/>
      <c r="G2" s="294"/>
      <c r="H2" s="156"/>
      <c r="I2" s="156"/>
    </row>
    <row r="4" spans="1:10" ht="12" thickBot="1" x14ac:dyDescent="0.25">
      <c r="C4" s="156"/>
      <c r="D4" s="156"/>
      <c r="E4" s="156"/>
      <c r="G4" s="156"/>
      <c r="H4" s="156"/>
      <c r="I4" s="156"/>
    </row>
    <row r="5" spans="1:10" s="27" customFormat="1" ht="51.75" customHeight="1" thickBot="1" x14ac:dyDescent="0.25">
      <c r="A5" s="32" t="s">
        <v>307</v>
      </c>
      <c r="B5" s="64" t="s">
        <v>331</v>
      </c>
      <c r="C5" s="41" t="s">
        <v>332</v>
      </c>
      <c r="D5" s="64" t="s">
        <v>333</v>
      </c>
      <c r="E5" s="41" t="s">
        <v>334</v>
      </c>
      <c r="F5" s="149" t="s">
        <v>335</v>
      </c>
      <c r="G5" s="41" t="s">
        <v>336</v>
      </c>
      <c r="H5" s="41" t="s">
        <v>337</v>
      </c>
      <c r="I5" s="105" t="s">
        <v>338</v>
      </c>
      <c r="J5" s="98"/>
    </row>
    <row r="6" spans="1:10" s="98" customFormat="1" ht="63" customHeight="1" x14ac:dyDescent="0.2">
      <c r="A6" s="291" t="s">
        <v>516</v>
      </c>
      <c r="B6" s="138" t="s">
        <v>545</v>
      </c>
      <c r="C6" s="144" t="s">
        <v>548</v>
      </c>
      <c r="D6" s="155">
        <v>43521</v>
      </c>
      <c r="E6" s="155">
        <v>43799</v>
      </c>
      <c r="F6" s="150">
        <v>0</v>
      </c>
      <c r="G6" s="140" t="s">
        <v>341</v>
      </c>
      <c r="H6" s="140" t="s">
        <v>342</v>
      </c>
      <c r="I6" s="151"/>
    </row>
    <row r="7" spans="1:10" s="98" customFormat="1" ht="43.5" customHeight="1" x14ac:dyDescent="0.2">
      <c r="A7" s="292"/>
      <c r="B7" s="138" t="s">
        <v>546</v>
      </c>
      <c r="C7" s="144" t="s">
        <v>549</v>
      </c>
      <c r="D7" s="155">
        <v>43521</v>
      </c>
      <c r="E7" s="155">
        <v>43799</v>
      </c>
      <c r="F7" s="150">
        <v>0</v>
      </c>
      <c r="G7" s="140" t="s">
        <v>341</v>
      </c>
      <c r="H7" s="140" t="s">
        <v>354</v>
      </c>
      <c r="I7" s="151"/>
    </row>
    <row r="8" spans="1:10" s="98" customFormat="1" ht="43.5" customHeight="1" x14ac:dyDescent="0.2">
      <c r="A8" s="291" t="str">
        <f>OBJS!D6</f>
        <v>Crear eapacios en donde se evidenciala participacion ativa del consejo estudiantil.</v>
      </c>
      <c r="B8" s="104" t="s">
        <v>547</v>
      </c>
      <c r="C8" s="144" t="s">
        <v>549</v>
      </c>
      <c r="D8" s="155">
        <v>43553</v>
      </c>
      <c r="E8" s="155">
        <v>43372</v>
      </c>
      <c r="F8" s="150">
        <v>50000</v>
      </c>
      <c r="G8" s="140" t="s">
        <v>341</v>
      </c>
      <c r="H8" s="140" t="s">
        <v>352</v>
      </c>
      <c r="I8" s="151" t="s">
        <v>580</v>
      </c>
    </row>
    <row r="9" spans="1:10" s="98" customFormat="1" ht="43.5" customHeight="1" x14ac:dyDescent="0.2">
      <c r="A9" s="292"/>
      <c r="B9" s="104" t="s">
        <v>550</v>
      </c>
      <c r="C9" s="144" t="s">
        <v>551</v>
      </c>
      <c r="D9" s="155">
        <v>43521</v>
      </c>
      <c r="E9" s="155">
        <v>43799</v>
      </c>
      <c r="F9" s="150">
        <v>0</v>
      </c>
      <c r="G9" s="140" t="s">
        <v>341</v>
      </c>
      <c r="H9" s="140" t="s">
        <v>354</v>
      </c>
      <c r="I9" s="151"/>
    </row>
    <row r="10" spans="1:10" s="30" customFormat="1" ht="43.5" customHeight="1" x14ac:dyDescent="0.2">
      <c r="A10" s="291" t="str">
        <f>OBJS!D7</f>
        <v>continuar con el progranma de incentivos para el fortalecimiento de la participacion aciva de la comunidad educativa.</v>
      </c>
      <c r="B10" s="104" t="s">
        <v>552</v>
      </c>
      <c r="C10" s="144" t="s">
        <v>553</v>
      </c>
      <c r="D10" s="155">
        <v>43521</v>
      </c>
      <c r="E10" s="155">
        <v>43799</v>
      </c>
      <c r="F10" s="150">
        <v>10000</v>
      </c>
      <c r="G10" s="140" t="s">
        <v>341</v>
      </c>
      <c r="H10" s="140" t="s">
        <v>342</v>
      </c>
      <c r="I10" s="151" t="s">
        <v>581</v>
      </c>
    </row>
    <row r="11" spans="1:10" s="30" customFormat="1" ht="43.5" customHeight="1" x14ac:dyDescent="0.2">
      <c r="A11" s="292"/>
      <c r="B11" s="104" t="s">
        <v>554</v>
      </c>
      <c r="C11" s="144" t="s">
        <v>555</v>
      </c>
      <c r="D11" s="155">
        <v>43521</v>
      </c>
      <c r="E11" s="155">
        <v>43799</v>
      </c>
      <c r="F11" s="150">
        <v>3500000</v>
      </c>
      <c r="G11" s="140" t="s">
        <v>341</v>
      </c>
      <c r="H11" s="140" t="s">
        <v>359</v>
      </c>
      <c r="I11" s="151" t="s">
        <v>582</v>
      </c>
    </row>
    <row r="12" spans="1:10" s="30" customFormat="1" ht="43.5" customHeight="1" x14ac:dyDescent="0.2">
      <c r="A12" s="291" t="str">
        <f>OBJS!D8</f>
        <v>Continuar con la creacion de espacios  que permitan la participacion de la comunidad en la entrega de reconocimientos y estimulos.</v>
      </c>
      <c r="B12" s="104" t="s">
        <v>556</v>
      </c>
      <c r="C12" s="144" t="s">
        <v>555</v>
      </c>
      <c r="D12" s="155">
        <v>43521</v>
      </c>
      <c r="E12" s="155">
        <v>43799</v>
      </c>
      <c r="F12" s="150">
        <v>200000</v>
      </c>
      <c r="G12" s="140" t="s">
        <v>341</v>
      </c>
      <c r="H12" s="140" t="s">
        <v>354</v>
      </c>
      <c r="I12" s="151" t="s">
        <v>583</v>
      </c>
    </row>
    <row r="13" spans="1:10" s="30" customFormat="1" ht="43.5" customHeight="1" x14ac:dyDescent="0.2">
      <c r="A13" s="292"/>
      <c r="B13" s="104" t="s">
        <v>557</v>
      </c>
      <c r="C13" s="144" t="s">
        <v>558</v>
      </c>
      <c r="D13" s="155">
        <v>43521</v>
      </c>
      <c r="E13" s="155">
        <v>43799</v>
      </c>
      <c r="F13" s="150">
        <v>0</v>
      </c>
      <c r="G13" s="140" t="s">
        <v>341</v>
      </c>
      <c r="H13" s="140" t="s">
        <v>354</v>
      </c>
      <c r="I13" s="151"/>
    </row>
    <row r="14" spans="1:10" s="30" customFormat="1" ht="43.5" customHeight="1" x14ac:dyDescent="0.2">
      <c r="A14" s="291" t="str">
        <f>OBJS!D9</f>
        <v>Continuar con las actividades de integracion de los padres de familia,fortalecerlas y dejarlas plasmadas en un plan anual.</v>
      </c>
      <c r="B14" s="104" t="s">
        <v>559</v>
      </c>
      <c r="C14" s="144" t="s">
        <v>560</v>
      </c>
      <c r="D14" s="155">
        <v>43521</v>
      </c>
      <c r="E14" s="155">
        <v>43799</v>
      </c>
      <c r="F14" s="150">
        <v>0</v>
      </c>
      <c r="G14" s="140" t="s">
        <v>341</v>
      </c>
      <c r="H14" s="140" t="s">
        <v>359</v>
      </c>
      <c r="I14" s="151"/>
    </row>
    <row r="15" spans="1:10" s="30" customFormat="1" ht="43.5" customHeight="1" x14ac:dyDescent="0.2">
      <c r="A15" s="292"/>
      <c r="B15" s="104" t="s">
        <v>562</v>
      </c>
      <c r="C15" s="144" t="s">
        <v>560</v>
      </c>
      <c r="D15" s="155">
        <v>43521</v>
      </c>
      <c r="E15" s="155">
        <v>43799</v>
      </c>
      <c r="F15" s="150">
        <v>0</v>
      </c>
      <c r="G15" s="140" t="s">
        <v>341</v>
      </c>
      <c r="H15" s="140" t="s">
        <v>359</v>
      </c>
      <c r="I15" s="151"/>
    </row>
    <row r="16" spans="1:10" s="30" customFormat="1" ht="43.5" customHeight="1" x14ac:dyDescent="0.2">
      <c r="A16" s="291" t="str">
        <f>OBJS!D10</f>
        <v>Crear espacios de participacion activa de toda la comunidad educativa.</v>
      </c>
      <c r="B16" s="104" t="s">
        <v>563</v>
      </c>
      <c r="C16" s="144" t="s">
        <v>564</v>
      </c>
      <c r="D16" s="155">
        <v>43521</v>
      </c>
      <c r="E16" s="155">
        <v>43799</v>
      </c>
      <c r="F16" s="150">
        <v>0</v>
      </c>
      <c r="G16" s="140" t="s">
        <v>341</v>
      </c>
      <c r="H16" s="140" t="s">
        <v>359</v>
      </c>
      <c r="I16" s="151"/>
    </row>
    <row r="17" spans="1:9" s="30" customFormat="1" ht="43.5" customHeight="1" x14ac:dyDescent="0.2">
      <c r="A17" s="292"/>
      <c r="B17" s="104" t="s">
        <v>565</v>
      </c>
      <c r="C17" s="144" t="s">
        <v>555</v>
      </c>
      <c r="D17" s="155">
        <v>43497</v>
      </c>
      <c r="E17" s="155">
        <v>43799</v>
      </c>
      <c r="F17" s="150">
        <v>500000</v>
      </c>
      <c r="G17" s="140" t="s">
        <v>341</v>
      </c>
      <c r="H17" s="140" t="s">
        <v>360</v>
      </c>
      <c r="I17" s="151" t="s">
        <v>584</v>
      </c>
    </row>
    <row r="18" spans="1:9" s="30" customFormat="1" ht="43.5" customHeight="1" x14ac:dyDescent="0.2">
      <c r="A18" s="291" t="str">
        <f>OBJS!D11</f>
        <v>Organizar plan de costos anual que me permita ampliar os recursos.</v>
      </c>
      <c r="B18" s="104" t="s">
        <v>569</v>
      </c>
      <c r="C18" s="144" t="s">
        <v>555</v>
      </c>
      <c r="D18" s="155">
        <v>43473</v>
      </c>
      <c r="E18" s="155">
        <v>43815</v>
      </c>
      <c r="F18" s="150">
        <v>0</v>
      </c>
      <c r="G18" s="140" t="s">
        <v>341</v>
      </c>
      <c r="H18" s="140" t="s">
        <v>352</v>
      </c>
      <c r="I18" s="151"/>
    </row>
    <row r="19" spans="1:9" s="30" customFormat="1" ht="43.5" customHeight="1" x14ac:dyDescent="0.2">
      <c r="A19" s="292"/>
      <c r="B19" s="104" t="s">
        <v>570</v>
      </c>
      <c r="C19" s="144" t="s">
        <v>555</v>
      </c>
      <c r="D19" s="155">
        <v>43473</v>
      </c>
      <c r="E19" s="155">
        <v>43815</v>
      </c>
      <c r="F19" s="150">
        <v>0</v>
      </c>
      <c r="G19" s="140" t="s">
        <v>341</v>
      </c>
      <c r="H19" s="140"/>
      <c r="I19" s="151"/>
    </row>
    <row r="20" spans="1:9" s="30" customFormat="1" ht="43.5" customHeight="1" x14ac:dyDescent="0.2">
      <c r="A20" s="291" t="str">
        <f>OBJS!D12</f>
        <v>Buscar apoyos de otras entidades.</v>
      </c>
      <c r="B20" s="104" t="s">
        <v>571</v>
      </c>
      <c r="C20" s="144" t="s">
        <v>555</v>
      </c>
      <c r="D20" s="155">
        <v>43497</v>
      </c>
      <c r="E20" s="155">
        <v>43554</v>
      </c>
      <c r="F20" s="150">
        <v>0</v>
      </c>
      <c r="G20" s="140" t="s">
        <v>341</v>
      </c>
      <c r="H20" s="140"/>
      <c r="I20" s="151"/>
    </row>
    <row r="21" spans="1:9" s="30" customFormat="1" ht="43.5" customHeight="1" x14ac:dyDescent="0.2">
      <c r="A21" s="292"/>
      <c r="B21" s="104"/>
      <c r="C21" s="144"/>
      <c r="D21" s="155"/>
      <c r="E21" s="155"/>
      <c r="F21" s="150"/>
      <c r="G21" s="140" t="s">
        <v>341</v>
      </c>
      <c r="H21" s="140"/>
      <c r="I21" s="151"/>
    </row>
    <row r="22" spans="1:9" s="30" customFormat="1" ht="43.5" customHeight="1" x14ac:dyDescent="0.2">
      <c r="A22" s="291" t="str">
        <f>OBJS!D13</f>
        <v>Programar fechas especificas en el calendario academico  para la induccion a estudiantes y padres de familia.</v>
      </c>
      <c r="B22" s="104" t="s">
        <v>572</v>
      </c>
      <c r="C22" s="144" t="s">
        <v>555</v>
      </c>
      <c r="D22" s="155">
        <v>43473</v>
      </c>
      <c r="E22" s="155">
        <v>43497</v>
      </c>
      <c r="F22" s="150">
        <v>100000</v>
      </c>
      <c r="G22" s="140" t="s">
        <v>341</v>
      </c>
      <c r="H22" s="140" t="s">
        <v>354</v>
      </c>
      <c r="I22" s="151" t="s">
        <v>585</v>
      </c>
    </row>
    <row r="23" spans="1:9" s="30" customFormat="1" ht="43.5" customHeight="1" x14ac:dyDescent="0.2">
      <c r="A23" s="292"/>
      <c r="B23" s="104"/>
      <c r="C23" s="144"/>
      <c r="D23" s="155"/>
      <c r="E23" s="155"/>
      <c r="F23" s="150"/>
      <c r="G23" s="140" t="s">
        <v>341</v>
      </c>
      <c r="H23" s="140"/>
      <c r="I23" s="151"/>
    </row>
    <row r="24" spans="1:9" s="30" customFormat="1" ht="43.5" customHeight="1" x14ac:dyDescent="0.2">
      <c r="A24" s="291" t="str">
        <f>OBJS!D14</f>
        <v>Visitar diferentes empresas del municipio en busca de alianzas con la institucion que aporten al proceso de enseñanza y aprendizaje.</v>
      </c>
      <c r="B24" s="104" t="s">
        <v>579</v>
      </c>
      <c r="C24" s="144" t="s">
        <v>555</v>
      </c>
      <c r="D24" s="155">
        <v>43497</v>
      </c>
      <c r="E24" s="155">
        <v>43799</v>
      </c>
      <c r="F24" s="150">
        <v>30000</v>
      </c>
      <c r="G24" s="140" t="s">
        <v>341</v>
      </c>
      <c r="H24" s="140" t="s">
        <v>357</v>
      </c>
      <c r="I24" s="151" t="s">
        <v>586</v>
      </c>
    </row>
    <row r="25" spans="1:9" s="30" customFormat="1" ht="43.5" customHeight="1" x14ac:dyDescent="0.2">
      <c r="A25" s="292"/>
      <c r="B25" s="104"/>
      <c r="C25" s="144"/>
      <c r="D25" s="155"/>
      <c r="E25" s="155"/>
      <c r="F25" s="150"/>
      <c r="G25" s="140" t="s">
        <v>341</v>
      </c>
      <c r="H25" s="140"/>
      <c r="I25" s="151"/>
    </row>
    <row r="26" spans="1:9" s="30" customFormat="1" ht="43.5" customHeight="1" x14ac:dyDescent="0.2">
      <c r="A26" s="291">
        <f>OBJS!D15</f>
        <v>0</v>
      </c>
      <c r="B26" s="104"/>
      <c r="C26" s="144"/>
      <c r="D26" s="155"/>
      <c r="E26" s="155"/>
      <c r="F26" s="150"/>
      <c r="G26" s="140" t="s">
        <v>341</v>
      </c>
      <c r="H26" s="140"/>
      <c r="I26" s="151"/>
    </row>
    <row r="27" spans="1:9" s="30" customFormat="1" ht="43.5" customHeight="1" x14ac:dyDescent="0.2">
      <c r="A27" s="292"/>
      <c r="B27" s="104"/>
      <c r="C27" s="144"/>
      <c r="D27" s="155"/>
      <c r="E27" s="155"/>
      <c r="F27" s="150"/>
      <c r="G27" s="140" t="s">
        <v>341</v>
      </c>
      <c r="H27" s="140"/>
      <c r="I27" s="151"/>
    </row>
    <row r="28" spans="1:9" s="30" customFormat="1" ht="43.5" customHeight="1" x14ac:dyDescent="0.2">
      <c r="A28" s="291" t="str">
        <f>OBJS!D16</f>
        <v>Fortalecer las alianzas con entidades que puedan ofrecer estos servicios de forma contiua para que la comunidad educativa se beneficio de estos programascuando sean requeridos.</v>
      </c>
      <c r="B28" s="104" t="s">
        <v>587</v>
      </c>
      <c r="C28" s="144" t="s">
        <v>555</v>
      </c>
      <c r="D28" s="155">
        <v>43497</v>
      </c>
      <c r="E28" s="155">
        <v>43799</v>
      </c>
      <c r="F28" s="150" t="s">
        <v>589</v>
      </c>
      <c r="G28" s="140" t="s">
        <v>341</v>
      </c>
      <c r="H28" s="140" t="s">
        <v>354</v>
      </c>
      <c r="I28" s="151"/>
    </row>
    <row r="29" spans="1:9" s="30" customFormat="1" ht="43.5" customHeight="1" x14ac:dyDescent="0.2">
      <c r="A29" s="292"/>
      <c r="B29" s="104" t="s">
        <v>588</v>
      </c>
      <c r="C29" s="144" t="s">
        <v>555</v>
      </c>
      <c r="D29" s="155">
        <v>43497</v>
      </c>
      <c r="E29" s="155">
        <v>43799</v>
      </c>
      <c r="F29" s="150" t="s">
        <v>589</v>
      </c>
      <c r="G29" s="140" t="s">
        <v>341</v>
      </c>
      <c r="H29" s="140" t="s">
        <v>354</v>
      </c>
      <c r="I29" s="151"/>
    </row>
    <row r="30" spans="1:9" s="30" customFormat="1" ht="43.5" customHeight="1" x14ac:dyDescent="0.2">
      <c r="A30" s="291">
        <f>OBJS!D17</f>
        <v>0</v>
      </c>
      <c r="B30" s="104"/>
      <c r="C30" s="144"/>
      <c r="D30" s="155"/>
      <c r="E30" s="155"/>
      <c r="F30" s="150"/>
      <c r="G30" s="140" t="s">
        <v>341</v>
      </c>
      <c r="H30" s="140"/>
      <c r="I30" s="151"/>
    </row>
    <row r="31" spans="1:9" s="30" customFormat="1" ht="43.5" customHeight="1" x14ac:dyDescent="0.2">
      <c r="A31" s="292"/>
      <c r="B31" s="104"/>
      <c r="C31" s="144"/>
      <c r="D31" s="155"/>
      <c r="E31" s="155"/>
      <c r="F31" s="150"/>
      <c r="G31" s="140" t="s">
        <v>341</v>
      </c>
      <c r="H31" s="140"/>
      <c r="I31" s="151"/>
    </row>
    <row r="32" spans="1:9" s="30" customFormat="1" ht="43.5" customHeight="1" x14ac:dyDescent="0.2">
      <c r="A32" s="291" t="str">
        <f>OBJS!D18</f>
        <v>Crear un medio de comunicación y participacion de estudiantes egresados.</v>
      </c>
      <c r="B32" s="104" t="s">
        <v>590</v>
      </c>
      <c r="C32" s="144" t="s">
        <v>555</v>
      </c>
      <c r="D32" s="155">
        <v>43497</v>
      </c>
      <c r="E32" s="155">
        <v>43799</v>
      </c>
      <c r="F32" s="150">
        <v>0</v>
      </c>
      <c r="G32" s="140" t="s">
        <v>341</v>
      </c>
      <c r="H32" s="140" t="s">
        <v>357</v>
      </c>
      <c r="I32" s="151"/>
    </row>
    <row r="33" spans="1:9" s="30" customFormat="1" ht="43.5" customHeight="1" x14ac:dyDescent="0.2">
      <c r="A33" s="292"/>
      <c r="B33" s="104"/>
      <c r="C33" s="144"/>
      <c r="D33" s="155"/>
      <c r="E33" s="155"/>
      <c r="F33" s="150"/>
      <c r="G33" s="140" t="s">
        <v>341</v>
      </c>
      <c r="H33" s="140"/>
      <c r="I33" s="151"/>
    </row>
    <row r="34" spans="1:9" s="30" customFormat="1" ht="43.5" customHeight="1" x14ac:dyDescent="0.2">
      <c r="A34" s="291" t="str">
        <f>OBJS!D19</f>
        <v>Capacitar al persoal docente en la atencion y estrategias para estudiantes con necesidades educativas especiales.</v>
      </c>
      <c r="B34" s="104" t="s">
        <v>591</v>
      </c>
      <c r="C34" s="144" t="s">
        <v>555</v>
      </c>
      <c r="D34" s="155">
        <v>43497</v>
      </c>
      <c r="E34" s="155">
        <v>43799</v>
      </c>
      <c r="F34" s="150">
        <v>250000</v>
      </c>
      <c r="G34" s="140" t="s">
        <v>341</v>
      </c>
      <c r="H34" s="140" t="s">
        <v>348</v>
      </c>
      <c r="I34" s="151" t="s">
        <v>592</v>
      </c>
    </row>
    <row r="35" spans="1:9" s="30" customFormat="1" ht="43.5" customHeight="1" x14ac:dyDescent="0.2">
      <c r="A35" s="292"/>
      <c r="B35" s="104"/>
      <c r="C35" s="144"/>
      <c r="D35" s="155"/>
      <c r="E35" s="155"/>
      <c r="F35" s="150"/>
      <c r="G35" s="140" t="s">
        <v>341</v>
      </c>
      <c r="H35" s="140"/>
      <c r="I35" s="151"/>
    </row>
    <row r="36" spans="1:9" s="30" customFormat="1" ht="43.5" customHeight="1" x14ac:dyDescent="0.2">
      <c r="A36" s="291" t="str">
        <f>OBJS!D20</f>
        <v>Crear un plan especial para atencion de estudiantes con necesidades eductivas especiales</v>
      </c>
      <c r="B36" s="104" t="s">
        <v>578</v>
      </c>
      <c r="C36" s="144" t="s">
        <v>555</v>
      </c>
      <c r="D36" s="155"/>
      <c r="E36" s="155"/>
      <c r="F36" s="150"/>
      <c r="G36" s="140" t="s">
        <v>341</v>
      </c>
      <c r="H36" s="140"/>
      <c r="I36" s="151"/>
    </row>
    <row r="37" spans="1:9" s="30" customFormat="1" ht="43.5" customHeight="1" x14ac:dyDescent="0.2">
      <c r="A37" s="292"/>
      <c r="B37" s="104"/>
      <c r="C37" s="144"/>
      <c r="D37" s="155"/>
      <c r="E37" s="155"/>
      <c r="F37" s="150"/>
      <c r="G37" s="140" t="s">
        <v>341</v>
      </c>
      <c r="H37" s="140"/>
      <c r="I37" s="151"/>
    </row>
    <row r="38" spans="1:9" s="30" customFormat="1" ht="43.5" customHeight="1" x14ac:dyDescent="0.2">
      <c r="A38" s="291">
        <f>OBJS!D21</f>
        <v>0</v>
      </c>
      <c r="B38" s="104"/>
      <c r="C38" s="144"/>
      <c r="D38" s="155"/>
      <c r="E38" s="155"/>
      <c r="F38" s="150"/>
      <c r="G38" s="140" t="s">
        <v>341</v>
      </c>
      <c r="H38" s="140"/>
      <c r="I38" s="151"/>
    </row>
    <row r="39" spans="1:9" s="30" customFormat="1" ht="43.5" customHeight="1" x14ac:dyDescent="0.2">
      <c r="A39" s="292"/>
      <c r="B39" s="104"/>
      <c r="C39" s="144"/>
      <c r="D39" s="155"/>
      <c r="E39" s="155"/>
      <c r="F39" s="150"/>
      <c r="G39" s="140" t="s">
        <v>341</v>
      </c>
      <c r="H39" s="140"/>
      <c r="I39" s="151"/>
    </row>
    <row r="40" spans="1:9" s="30" customFormat="1" ht="43.5" customHeight="1" x14ac:dyDescent="0.2">
      <c r="A40" s="291" t="str">
        <f>OBJS!D22</f>
        <v>fortalecer programas de servicio social.</v>
      </c>
      <c r="B40" s="104" t="s">
        <v>576</v>
      </c>
      <c r="C40" s="144" t="s">
        <v>577</v>
      </c>
      <c r="D40" s="155">
        <v>43497</v>
      </c>
      <c r="E40" s="155">
        <v>43799</v>
      </c>
      <c r="F40" s="150">
        <v>0</v>
      </c>
      <c r="G40" s="140" t="s">
        <v>341</v>
      </c>
      <c r="H40" s="140"/>
      <c r="I40" s="151"/>
    </row>
    <row r="41" spans="1:9" s="30" customFormat="1" ht="43.5" customHeight="1" x14ac:dyDescent="0.2">
      <c r="A41" s="292"/>
      <c r="B41" s="104"/>
      <c r="C41" s="144"/>
      <c r="D41" s="155"/>
      <c r="E41" s="155"/>
      <c r="F41" s="150"/>
      <c r="G41" s="140" t="s">
        <v>341</v>
      </c>
      <c r="H41" s="140"/>
      <c r="I41" s="151"/>
    </row>
    <row r="42" spans="1:9" s="30" customFormat="1" ht="43.5" customHeight="1" x14ac:dyDescent="0.2">
      <c r="A42" s="291" t="str">
        <f>OBJS!D23</f>
        <v>Contactar un profesional de seguridad y salud.</v>
      </c>
      <c r="B42" s="104" t="s">
        <v>573</v>
      </c>
      <c r="C42" s="144" t="s">
        <v>555</v>
      </c>
      <c r="D42" s="155">
        <v>43497</v>
      </c>
      <c r="E42" s="155">
        <v>43799</v>
      </c>
      <c r="F42" s="150">
        <v>1000000</v>
      </c>
      <c r="G42" s="140" t="s">
        <v>341</v>
      </c>
      <c r="H42" s="140"/>
      <c r="I42" s="151" t="s">
        <v>593</v>
      </c>
    </row>
    <row r="43" spans="1:9" s="30" customFormat="1" ht="43.5" customHeight="1" x14ac:dyDescent="0.2">
      <c r="A43" s="292"/>
      <c r="B43" s="104" t="s">
        <v>574</v>
      </c>
      <c r="C43" s="144" t="s">
        <v>555</v>
      </c>
      <c r="D43" s="155">
        <v>43497</v>
      </c>
      <c r="E43" s="155">
        <v>43799</v>
      </c>
      <c r="F43" s="150">
        <v>0</v>
      </c>
      <c r="G43" s="140" t="s">
        <v>341</v>
      </c>
      <c r="H43" s="140"/>
      <c r="I43" s="151"/>
    </row>
    <row r="44" spans="1:9" s="30" customFormat="1" ht="43.5" customHeight="1" x14ac:dyDescent="0.2">
      <c r="A44" s="291">
        <f>OBJS!D24</f>
        <v>0</v>
      </c>
      <c r="B44" s="104"/>
      <c r="C44" s="144"/>
      <c r="D44" s="155"/>
      <c r="E44" s="155"/>
      <c r="F44" s="150"/>
      <c r="G44" s="140" t="s">
        <v>341</v>
      </c>
      <c r="H44" s="140"/>
      <c r="I44" s="151"/>
    </row>
    <row r="45" spans="1:9" s="30" customFormat="1" ht="43.5" customHeight="1" x14ac:dyDescent="0.2">
      <c r="A45" s="292"/>
      <c r="B45" s="104"/>
      <c r="C45" s="144"/>
      <c r="D45" s="155"/>
      <c r="E45" s="155"/>
      <c r="F45" s="150"/>
      <c r="G45" s="140" t="s">
        <v>341</v>
      </c>
      <c r="H45" s="140"/>
      <c r="I45" s="151"/>
    </row>
    <row r="46" spans="1:9" s="30" customFormat="1" ht="43.5" customHeight="1" x14ac:dyDescent="0.2">
      <c r="A46" s="291" t="str">
        <f>OBJS!D25</f>
        <v>Visitar diferentes empresas del municipio en busca de alianzas con la institucion que aporten al proceso de enseñanza y aprendizaje.</v>
      </c>
      <c r="B46" s="104" t="s">
        <v>575</v>
      </c>
      <c r="C46" s="144" t="s">
        <v>567</v>
      </c>
      <c r="D46" s="155">
        <v>43497</v>
      </c>
      <c r="E46" s="155">
        <v>43497</v>
      </c>
      <c r="F46" s="150">
        <v>0</v>
      </c>
      <c r="G46" s="140" t="s">
        <v>341</v>
      </c>
      <c r="H46" s="140" t="s">
        <v>354</v>
      </c>
      <c r="I46" s="151"/>
    </row>
    <row r="47" spans="1:9" s="30" customFormat="1" ht="43.5" customHeight="1" x14ac:dyDescent="0.2">
      <c r="A47" s="292"/>
      <c r="B47" s="104" t="s">
        <v>568</v>
      </c>
      <c r="C47" s="144" t="s">
        <v>567</v>
      </c>
      <c r="D47" s="155">
        <v>43497</v>
      </c>
      <c r="E47" s="155">
        <v>43799</v>
      </c>
      <c r="F47" s="150">
        <v>0</v>
      </c>
      <c r="G47" s="140" t="s">
        <v>341</v>
      </c>
      <c r="H47" s="140" t="s">
        <v>342</v>
      </c>
      <c r="I47" s="151"/>
    </row>
    <row r="48" spans="1:9" s="30" customFormat="1" ht="43.5" customHeight="1" x14ac:dyDescent="0.2">
      <c r="A48" s="291" t="str">
        <f>OBJS!D26</f>
        <v>Bucar apoyo de otras entidadespara el manejo de casos especiales.</v>
      </c>
      <c r="B48" s="104" t="s">
        <v>561</v>
      </c>
      <c r="C48" s="144" t="s">
        <v>567</v>
      </c>
      <c r="D48" s="155">
        <v>43497</v>
      </c>
      <c r="E48" s="155">
        <v>43799</v>
      </c>
      <c r="F48" s="150">
        <v>0</v>
      </c>
      <c r="G48" s="140" t="s">
        <v>349</v>
      </c>
      <c r="H48" s="140" t="s">
        <v>362</v>
      </c>
      <c r="I48" s="151"/>
    </row>
    <row r="49" spans="1:9" s="30" customFormat="1" ht="43.5" customHeight="1" x14ac:dyDescent="0.2">
      <c r="A49" s="292"/>
      <c r="B49" s="104" t="s">
        <v>566</v>
      </c>
      <c r="C49" s="144" t="s">
        <v>567</v>
      </c>
      <c r="D49" s="155">
        <v>43497</v>
      </c>
      <c r="E49" s="155">
        <v>43799</v>
      </c>
      <c r="F49" s="150">
        <v>0</v>
      </c>
      <c r="G49" s="140" t="s">
        <v>341</v>
      </c>
      <c r="H49" s="140" t="s">
        <v>344</v>
      </c>
      <c r="I49" s="151"/>
    </row>
    <row r="50" spans="1:9" s="30" customFormat="1" ht="43.5" customHeight="1" x14ac:dyDescent="0.2">
      <c r="A50" s="291">
        <f>OBJS!D27</f>
        <v>0</v>
      </c>
      <c r="B50" s="104"/>
      <c r="C50" s="144"/>
      <c r="D50" s="155"/>
      <c r="E50" s="155"/>
      <c r="F50" s="150"/>
      <c r="G50" s="140"/>
      <c r="H50" s="140"/>
      <c r="I50" s="151"/>
    </row>
    <row r="51" spans="1:9" s="30" customFormat="1" ht="43.5" customHeight="1" x14ac:dyDescent="0.2">
      <c r="A51" s="292"/>
      <c r="B51" s="104"/>
      <c r="C51" s="144"/>
      <c r="D51" s="155"/>
      <c r="E51" s="155"/>
      <c r="F51" s="150"/>
      <c r="G51" s="140"/>
      <c r="H51" s="140"/>
      <c r="I51" s="151"/>
    </row>
    <row r="52" spans="1:9" s="30" customFormat="1" ht="43.5" customHeight="1" x14ac:dyDescent="0.2">
      <c r="A52" s="293">
        <f>OBJS!D28</f>
        <v>0</v>
      </c>
      <c r="B52" s="104"/>
      <c r="C52" s="144"/>
      <c r="D52" s="155"/>
      <c r="E52" s="155"/>
      <c r="F52" s="150"/>
      <c r="G52" s="140"/>
      <c r="H52" s="140"/>
      <c r="I52" s="151"/>
    </row>
    <row r="53" spans="1:9" s="30" customFormat="1" ht="43.5" customHeight="1" x14ac:dyDescent="0.2">
      <c r="A53" s="293"/>
      <c r="B53" s="104"/>
      <c r="C53" s="144"/>
      <c r="D53" s="155"/>
      <c r="E53" s="155"/>
      <c r="F53" s="150"/>
      <c r="G53" s="140"/>
      <c r="H53" s="140"/>
      <c r="I53" s="151"/>
    </row>
    <row r="54" spans="1:9" ht="12" customHeight="1" x14ac:dyDescent="0.2">
      <c r="C54" s="156"/>
      <c r="D54" s="156"/>
      <c r="E54" s="156"/>
      <c r="G54" s="156"/>
      <c r="H54" s="145"/>
      <c r="I54" s="156"/>
    </row>
    <row r="55" spans="1:9" ht="12" customHeight="1" x14ac:dyDescent="0.2">
      <c r="C55" s="156"/>
      <c r="D55" s="156"/>
      <c r="E55" s="156"/>
      <c r="G55" s="156"/>
      <c r="H55" s="146" t="s">
        <v>339</v>
      </c>
      <c r="I55" s="156"/>
    </row>
    <row r="56" spans="1:9" ht="12" customHeight="1" x14ac:dyDescent="0.2">
      <c r="C56" s="156"/>
      <c r="D56" s="156"/>
      <c r="E56" s="156"/>
      <c r="G56" s="156"/>
      <c r="H56" s="145"/>
      <c r="I56" s="156"/>
    </row>
    <row r="57" spans="1:9" ht="12" customHeight="1" x14ac:dyDescent="0.2">
      <c r="C57" s="156"/>
      <c r="D57" s="156"/>
      <c r="E57" s="156"/>
      <c r="G57" s="156"/>
      <c r="H57" s="145"/>
      <c r="I57" s="156"/>
    </row>
    <row r="111" spans="3:7" ht="30" customHeight="1" x14ac:dyDescent="0.2">
      <c r="C111" s="156">
        <v>2013</v>
      </c>
      <c r="D111" s="156">
        <v>1</v>
      </c>
      <c r="E111" s="156"/>
      <c r="G111" s="147" t="s">
        <v>340</v>
      </c>
    </row>
    <row r="112" spans="3:7" ht="24" x14ac:dyDescent="0.2">
      <c r="C112" s="156">
        <v>2014</v>
      </c>
      <c r="D112" s="156"/>
      <c r="E112" s="156"/>
      <c r="F112" s="148" t="s">
        <v>341</v>
      </c>
      <c r="G112" s="146" t="s">
        <v>342</v>
      </c>
    </row>
    <row r="113" spans="3:7" ht="12.75" customHeight="1" x14ac:dyDescent="0.2">
      <c r="C113" s="156">
        <v>2015</v>
      </c>
      <c r="D113" s="156"/>
      <c r="E113" s="156"/>
      <c r="F113" s="148" t="s">
        <v>343</v>
      </c>
      <c r="G113" s="146" t="s">
        <v>344</v>
      </c>
    </row>
    <row r="114" spans="3:7" ht="12" customHeight="1" x14ac:dyDescent="0.2">
      <c r="C114" s="156">
        <v>2016</v>
      </c>
      <c r="D114" s="156"/>
      <c r="E114" s="156"/>
      <c r="F114" s="148" t="s">
        <v>345</v>
      </c>
      <c r="G114" s="146" t="s">
        <v>346</v>
      </c>
    </row>
    <row r="115" spans="3:7" ht="24" x14ac:dyDescent="0.2">
      <c r="C115" s="156">
        <v>2017</v>
      </c>
      <c r="D115" s="156"/>
      <c r="E115" s="156"/>
      <c r="F115" s="148" t="s">
        <v>347</v>
      </c>
      <c r="G115" s="146" t="s">
        <v>348</v>
      </c>
    </row>
    <row r="116" spans="3:7" ht="24" x14ac:dyDescent="0.2">
      <c r="C116" s="156"/>
      <c r="D116" s="156"/>
      <c r="E116" s="156"/>
      <c r="F116" s="148" t="s">
        <v>349</v>
      </c>
      <c r="G116" s="146" t="s">
        <v>350</v>
      </c>
    </row>
    <row r="117" spans="3:7" ht="24" customHeight="1" x14ac:dyDescent="0.2">
      <c r="C117" s="156"/>
      <c r="D117" s="156"/>
      <c r="E117" s="156"/>
      <c r="F117" s="148" t="s">
        <v>351</v>
      </c>
      <c r="G117" s="146" t="s">
        <v>352</v>
      </c>
    </row>
    <row r="118" spans="3:7" ht="12" customHeight="1" x14ac:dyDescent="0.2">
      <c r="C118" s="156"/>
      <c r="D118" s="156"/>
      <c r="E118" s="156"/>
      <c r="G118" s="146" t="s">
        <v>353</v>
      </c>
    </row>
    <row r="119" spans="3:7" ht="12" customHeight="1" x14ac:dyDescent="0.2">
      <c r="C119" s="156"/>
      <c r="D119" s="156"/>
      <c r="E119" s="156"/>
      <c r="G119" s="146" t="s">
        <v>354</v>
      </c>
    </row>
    <row r="120" spans="3:7" ht="24" customHeight="1" x14ac:dyDescent="0.2">
      <c r="C120" s="156"/>
      <c r="D120" s="156"/>
      <c r="E120" s="156"/>
      <c r="G120" s="146" t="s">
        <v>355</v>
      </c>
    </row>
    <row r="121" spans="3:7" ht="24" x14ac:dyDescent="0.2">
      <c r="C121" s="156"/>
      <c r="D121" s="156"/>
      <c r="E121" s="156"/>
      <c r="G121" s="146" t="s">
        <v>356</v>
      </c>
    </row>
    <row r="122" spans="3:7" ht="12" customHeight="1" x14ac:dyDescent="0.2">
      <c r="C122" s="156"/>
      <c r="D122" s="156"/>
      <c r="E122" s="156"/>
      <c r="G122" s="146" t="s">
        <v>357</v>
      </c>
    </row>
    <row r="123" spans="3:7" ht="12" customHeight="1" x14ac:dyDescent="0.2">
      <c r="C123" s="156"/>
      <c r="D123" s="156"/>
      <c r="E123" s="156"/>
      <c r="G123" s="146" t="s">
        <v>358</v>
      </c>
    </row>
    <row r="124" spans="3:7" ht="12" customHeight="1" x14ac:dyDescent="0.2">
      <c r="C124" s="156"/>
      <c r="D124" s="156"/>
      <c r="E124" s="156"/>
      <c r="G124" s="146" t="s">
        <v>359</v>
      </c>
    </row>
    <row r="125" spans="3:7" ht="24" x14ac:dyDescent="0.2">
      <c r="C125" s="156"/>
      <c r="D125" s="156"/>
      <c r="E125" s="156"/>
      <c r="G125" s="146" t="s">
        <v>360</v>
      </c>
    </row>
    <row r="126" spans="3:7" ht="36" customHeight="1" x14ac:dyDescent="0.2">
      <c r="C126" s="156"/>
      <c r="D126" s="156"/>
      <c r="E126" s="156"/>
      <c r="G126" s="146" t="s">
        <v>361</v>
      </c>
    </row>
    <row r="127" spans="3:7" ht="48" x14ac:dyDescent="0.2">
      <c r="C127" s="156"/>
      <c r="D127" s="156"/>
      <c r="E127" s="156"/>
      <c r="G127" s="146" t="s">
        <v>362</v>
      </c>
    </row>
    <row r="128" spans="3:7" ht="24" x14ac:dyDescent="0.2">
      <c r="C128" s="156"/>
      <c r="D128" s="156"/>
      <c r="E128" s="156"/>
      <c r="G128" s="146" t="s">
        <v>363</v>
      </c>
    </row>
    <row r="129" spans="7:7" ht="36" customHeight="1" x14ac:dyDescent="0.2">
      <c r="G129" s="146" t="s">
        <v>364</v>
      </c>
    </row>
  </sheetData>
  <sheetProtection selectLockedCells="1"/>
  <mergeCells count="25">
    <mergeCell ref="B2:G2"/>
    <mergeCell ref="A42:A43"/>
    <mergeCell ref="A44:A45"/>
    <mergeCell ref="A46:A47"/>
    <mergeCell ref="A48:A49"/>
    <mergeCell ref="A6:A7"/>
    <mergeCell ref="A8:A9"/>
    <mergeCell ref="A10:A11"/>
    <mergeCell ref="A12:A13"/>
    <mergeCell ref="A14:A15"/>
    <mergeCell ref="A28:A29"/>
    <mergeCell ref="A16:A17"/>
    <mergeCell ref="A18:A19"/>
    <mergeCell ref="A20:A21"/>
    <mergeCell ref="A22:A23"/>
    <mergeCell ref="A24:A25"/>
    <mergeCell ref="A26:A27"/>
    <mergeCell ref="A52:A53"/>
    <mergeCell ref="A30:A31"/>
    <mergeCell ref="A32:A33"/>
    <mergeCell ref="A34:A35"/>
    <mergeCell ref="A36:A37"/>
    <mergeCell ref="A38:A39"/>
    <mergeCell ref="A40:A41"/>
    <mergeCell ref="A50:A51"/>
  </mergeCells>
  <phoneticPr fontId="15" type="noConversion"/>
  <dataValidations count="2">
    <dataValidation type="list" allowBlank="1" showInputMessage="1" showErrorMessage="1" sqref="H6:H53">
      <formula1>$G$112:$G$129</formula1>
    </dataValidation>
    <dataValidation type="list" allowBlank="1" showInputMessage="1" showErrorMessage="1" sqref="G6:G53">
      <formula1>$F$111:$F$117</formula1>
    </dataValidation>
  </dataValidations>
  <pageMargins left="0.7" right="0.7" top="0.75" bottom="0.75" header="0.51180555555555551" footer="0.51180555555555551"/>
  <pageSetup paperSize="9" firstPageNumber="0"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6" tint="-0.499984740745262"/>
  </sheetPr>
  <dimension ref="A2:H198"/>
  <sheetViews>
    <sheetView workbookViewId="0">
      <selection activeCell="A5" sqref="A5:A8"/>
    </sheetView>
  </sheetViews>
  <sheetFormatPr baseColWidth="10" defaultColWidth="9.33203125" defaultRowHeight="11.25" x14ac:dyDescent="0.2"/>
  <cols>
    <col min="1" max="1" width="30.33203125" style="102" customWidth="1"/>
    <col min="2" max="2" width="40.6640625" style="102" customWidth="1"/>
    <col min="3" max="4" width="40.6640625" style="136" customWidth="1"/>
    <col min="5" max="5" width="15.1640625" style="136" bestFit="1" customWidth="1"/>
    <col min="6" max="6" width="14.5" style="136" customWidth="1"/>
    <col min="7" max="256" width="12" customWidth="1"/>
  </cols>
  <sheetData>
    <row r="2" spans="1:6" ht="15.75" x14ac:dyDescent="0.25">
      <c r="B2" s="295" t="s">
        <v>365</v>
      </c>
      <c r="C2" s="295"/>
      <c r="D2" s="295"/>
      <c r="E2" s="295"/>
      <c r="F2" s="295"/>
    </row>
    <row r="3" spans="1:6" ht="12" thickBot="1" x14ac:dyDescent="0.25">
      <c r="C3" s="156"/>
      <c r="D3" s="156"/>
      <c r="E3" s="156"/>
      <c r="F3" s="156"/>
    </row>
    <row r="4" spans="1:6" s="27" customFormat="1" ht="31.5" customHeight="1" x14ac:dyDescent="0.2">
      <c r="A4" s="139" t="s">
        <v>331</v>
      </c>
      <c r="B4" s="142" t="s">
        <v>366</v>
      </c>
      <c r="C4" s="64" t="s">
        <v>332</v>
      </c>
      <c r="D4" s="64" t="s">
        <v>367</v>
      </c>
      <c r="E4" s="64" t="s">
        <v>368</v>
      </c>
      <c r="F4" s="64" t="s">
        <v>369</v>
      </c>
    </row>
    <row r="5" spans="1:6" s="27" customFormat="1" ht="40.5" customHeight="1" x14ac:dyDescent="0.2">
      <c r="A5" s="296" t="str">
        <f>ACCS!B6</f>
        <v>Realizar cronograma de actividades donde se estipulen las fechas de cada reunion.</v>
      </c>
      <c r="B5" s="143"/>
      <c r="C5" s="140"/>
      <c r="D5" s="141"/>
      <c r="E5" s="155"/>
      <c r="F5" s="155"/>
    </row>
    <row r="6" spans="1:6" s="27" customFormat="1" ht="40.5" customHeight="1" x14ac:dyDescent="0.2">
      <c r="A6" s="297"/>
      <c r="B6" s="143"/>
      <c r="C6" s="140"/>
      <c r="D6" s="141"/>
      <c r="E6" s="155"/>
      <c r="F6" s="155"/>
    </row>
    <row r="7" spans="1:6" s="27" customFormat="1" ht="40.5" customHeight="1" x14ac:dyDescent="0.2">
      <c r="A7" s="297"/>
      <c r="B7" s="143"/>
      <c r="C7" s="140"/>
      <c r="D7" s="141"/>
      <c r="E7" s="155"/>
      <c r="F7" s="155"/>
    </row>
    <row r="8" spans="1:6" s="27" customFormat="1" ht="40.5" customHeight="1" x14ac:dyDescent="0.2">
      <c r="A8" s="298"/>
      <c r="B8" s="107"/>
      <c r="C8" s="140"/>
      <c r="D8" s="141"/>
      <c r="E8" s="155"/>
      <c r="F8" s="155"/>
    </row>
    <row r="9" spans="1:6" s="27" customFormat="1" ht="40.5" customHeight="1" x14ac:dyDescent="0.2">
      <c r="A9" s="296" t="str">
        <f>ACCS!B7</f>
        <v>Delegar a un docente que se encargue de supervisar estas reuniones.</v>
      </c>
      <c r="B9" s="107"/>
      <c r="C9" s="140"/>
      <c r="D9" s="141"/>
      <c r="E9" s="155"/>
      <c r="F9" s="155"/>
    </row>
    <row r="10" spans="1:6" s="27" customFormat="1" ht="40.5" customHeight="1" x14ac:dyDescent="0.2">
      <c r="A10" s="297"/>
      <c r="B10" s="107"/>
      <c r="C10" s="140"/>
      <c r="D10" s="141"/>
      <c r="E10" s="155"/>
      <c r="F10" s="155"/>
    </row>
    <row r="11" spans="1:6" s="27" customFormat="1" ht="40.5" customHeight="1" x14ac:dyDescent="0.2">
      <c r="A11" s="297"/>
      <c r="B11" s="107"/>
      <c r="C11" s="140"/>
      <c r="D11" s="141"/>
      <c r="E11" s="155"/>
      <c r="F11" s="155"/>
    </row>
    <row r="12" spans="1:6" s="27" customFormat="1" ht="40.5" customHeight="1" x14ac:dyDescent="0.2">
      <c r="A12" s="298"/>
      <c r="B12" s="107"/>
      <c r="C12" s="140"/>
      <c r="D12" s="141"/>
      <c r="E12" s="155"/>
      <c r="F12" s="155"/>
    </row>
    <row r="13" spans="1:6" s="27" customFormat="1" ht="40.5" customHeight="1" x14ac:dyDescent="0.2">
      <c r="A13" s="296" t="str">
        <f>ACCS!B8</f>
        <v>Diseñar un proyectoque con lleve a la participacion activa del concejo.</v>
      </c>
      <c r="B13" s="107"/>
      <c r="C13" s="140"/>
      <c r="D13" s="141"/>
      <c r="E13" s="155"/>
      <c r="F13" s="155"/>
    </row>
    <row r="14" spans="1:6" s="27" customFormat="1" ht="40.5" customHeight="1" x14ac:dyDescent="0.2">
      <c r="A14" s="297"/>
      <c r="B14" s="107"/>
      <c r="C14" s="140"/>
      <c r="D14" s="141"/>
      <c r="E14" s="155"/>
      <c r="F14" s="155"/>
    </row>
    <row r="15" spans="1:6" s="27" customFormat="1" ht="40.5" customHeight="1" x14ac:dyDescent="0.2">
      <c r="A15" s="297"/>
      <c r="B15" s="107"/>
      <c r="C15" s="140"/>
      <c r="D15" s="141"/>
      <c r="E15" s="155"/>
      <c r="F15" s="155"/>
    </row>
    <row r="16" spans="1:6" s="27" customFormat="1" ht="40.5" customHeight="1" x14ac:dyDescent="0.2">
      <c r="A16" s="298"/>
      <c r="B16" s="107"/>
      <c r="C16" s="140"/>
      <c r="D16" s="141"/>
      <c r="E16" s="155"/>
      <c r="F16" s="155"/>
    </row>
    <row r="17" spans="1:6" s="27" customFormat="1" ht="40.5" customHeight="1" x14ac:dyDescent="0.2">
      <c r="A17" s="296" t="str">
        <f>ACCS!B9</f>
        <v>Incluir a los estudiantes  en diferentes actividades,actos culturales,proyectos,disciplina.</v>
      </c>
      <c r="B17" s="107"/>
      <c r="C17" s="140"/>
      <c r="D17" s="141"/>
      <c r="E17" s="155"/>
      <c r="F17" s="155"/>
    </row>
    <row r="18" spans="1:6" s="27" customFormat="1" ht="40.5" customHeight="1" x14ac:dyDescent="0.2">
      <c r="A18" s="297"/>
      <c r="B18" s="107"/>
      <c r="C18" s="140"/>
      <c r="D18" s="141"/>
      <c r="E18" s="155"/>
      <c r="F18" s="155"/>
    </row>
    <row r="19" spans="1:6" s="27" customFormat="1" ht="40.5" customHeight="1" x14ac:dyDescent="0.2">
      <c r="A19" s="297"/>
      <c r="B19" s="107"/>
      <c r="C19" s="140"/>
      <c r="D19" s="141"/>
      <c r="E19" s="155"/>
      <c r="F19" s="155"/>
    </row>
    <row r="20" spans="1:6" s="27" customFormat="1" ht="40.5" customHeight="1" x14ac:dyDescent="0.2">
      <c r="A20" s="298"/>
      <c r="B20" s="107"/>
      <c r="C20" s="140"/>
      <c r="D20" s="141"/>
      <c r="E20" s="155"/>
      <c r="F20" s="155"/>
    </row>
    <row r="21" spans="1:6" s="27" customFormat="1" ht="40.5" customHeight="1" x14ac:dyDescent="0.2">
      <c r="A21" s="296" t="str">
        <f>ACCS!B10</f>
        <v>Relizar formato con diferentes item y tener en cuenta.</v>
      </c>
      <c r="B21" s="107"/>
      <c r="C21" s="140"/>
      <c r="D21" s="141"/>
      <c r="E21" s="155"/>
      <c r="F21" s="155"/>
    </row>
    <row r="22" spans="1:6" s="27" customFormat="1" ht="40.5" customHeight="1" x14ac:dyDescent="0.2">
      <c r="A22" s="297"/>
      <c r="B22" s="107"/>
      <c r="C22" s="140"/>
      <c r="D22" s="141"/>
      <c r="E22" s="155"/>
      <c r="F22" s="155"/>
    </row>
    <row r="23" spans="1:6" s="27" customFormat="1" ht="40.5" customHeight="1" x14ac:dyDescent="0.2">
      <c r="A23" s="297"/>
      <c r="B23" s="107"/>
      <c r="C23" s="140"/>
      <c r="D23" s="141"/>
      <c r="E23" s="155"/>
      <c r="F23" s="155"/>
    </row>
    <row r="24" spans="1:6" s="27" customFormat="1" ht="40.5" customHeight="1" x14ac:dyDescent="0.2">
      <c r="A24" s="298"/>
      <c r="B24" s="107"/>
      <c r="C24" s="140"/>
      <c r="D24" s="141"/>
      <c r="E24" s="155"/>
      <c r="F24" s="155"/>
    </row>
    <row r="25" spans="1:6" s="27" customFormat="1" ht="40.5" customHeight="1" x14ac:dyDescent="0.2">
      <c r="A25" s="296" t="str">
        <f>ACCS!B11</f>
        <v>Realizaractividades,agazajos,entrega de premios.</v>
      </c>
      <c r="B25" s="107"/>
      <c r="C25" s="140"/>
      <c r="D25" s="141"/>
      <c r="E25" s="155"/>
      <c r="F25" s="155"/>
    </row>
    <row r="26" spans="1:6" s="27" customFormat="1" ht="40.5" customHeight="1" x14ac:dyDescent="0.2">
      <c r="A26" s="297"/>
      <c r="B26" s="107"/>
      <c r="C26" s="140"/>
      <c r="D26" s="141"/>
      <c r="E26" s="155"/>
      <c r="F26" s="155"/>
    </row>
    <row r="27" spans="1:6" s="27" customFormat="1" ht="40.5" customHeight="1" x14ac:dyDescent="0.2">
      <c r="A27" s="297"/>
      <c r="B27" s="107"/>
      <c r="C27" s="140"/>
      <c r="D27" s="141"/>
      <c r="E27" s="155"/>
      <c r="F27" s="155"/>
    </row>
    <row r="28" spans="1:6" s="27" customFormat="1" ht="40.5" customHeight="1" x14ac:dyDescent="0.2">
      <c r="A28" s="298"/>
      <c r="B28" s="107"/>
      <c r="C28" s="140"/>
      <c r="D28" s="141"/>
      <c r="E28" s="155"/>
      <c r="F28" s="155"/>
    </row>
    <row r="29" spans="1:6" s="27" customFormat="1" ht="40.5" customHeight="1" x14ac:dyDescent="0.2">
      <c r="A29" s="296" t="str">
        <f>ACCS!B12</f>
        <v>Resaltar a las personas con buen desempeño, En los diferentes actos.</v>
      </c>
      <c r="B29" s="107"/>
      <c r="C29" s="140"/>
      <c r="D29" s="141"/>
      <c r="E29" s="155"/>
      <c r="F29" s="155"/>
    </row>
    <row r="30" spans="1:6" s="27" customFormat="1" ht="40.5" customHeight="1" x14ac:dyDescent="0.2">
      <c r="A30" s="297"/>
      <c r="B30" s="107"/>
      <c r="C30" s="140"/>
      <c r="D30" s="141"/>
      <c r="E30" s="155"/>
      <c r="F30" s="155"/>
    </row>
    <row r="31" spans="1:6" s="27" customFormat="1" ht="40.5" customHeight="1" x14ac:dyDescent="0.2">
      <c r="A31" s="297"/>
      <c r="B31" s="107"/>
      <c r="C31" s="140"/>
      <c r="D31" s="141"/>
      <c r="E31" s="155"/>
      <c r="F31" s="155"/>
    </row>
    <row r="32" spans="1:6" s="27" customFormat="1" ht="40.5" customHeight="1" x14ac:dyDescent="0.2">
      <c r="A32" s="298"/>
      <c r="B32" s="107"/>
      <c r="C32" s="140"/>
      <c r="D32" s="141"/>
      <c r="E32" s="155"/>
      <c r="F32" s="155"/>
    </row>
    <row r="33" spans="1:6" s="27" customFormat="1" ht="40.5" customHeight="1" x14ac:dyDescent="0.2">
      <c r="A33" s="296" t="str">
        <f>ACCS!B13</f>
        <v>Entrega de insentivos a personal del establecimiento educativo.</v>
      </c>
      <c r="B33" s="107"/>
      <c r="C33" s="140"/>
      <c r="D33" s="141"/>
      <c r="E33" s="155"/>
      <c r="F33" s="155"/>
    </row>
    <row r="34" spans="1:6" s="27" customFormat="1" ht="40.5" customHeight="1" x14ac:dyDescent="0.2">
      <c r="A34" s="297"/>
      <c r="B34" s="107"/>
      <c r="C34" s="140"/>
      <c r="D34" s="141"/>
      <c r="E34" s="155"/>
      <c r="F34" s="155"/>
    </row>
    <row r="35" spans="1:6" s="27" customFormat="1" ht="40.5" customHeight="1" x14ac:dyDescent="0.2">
      <c r="A35" s="297"/>
      <c r="B35" s="107"/>
      <c r="C35" s="140"/>
      <c r="D35" s="141"/>
      <c r="E35" s="155"/>
      <c r="F35" s="155"/>
    </row>
    <row r="36" spans="1:6" s="27" customFormat="1" ht="40.5" customHeight="1" x14ac:dyDescent="0.2">
      <c r="A36" s="298"/>
      <c r="B36" s="107"/>
      <c r="C36" s="140"/>
      <c r="D36" s="141"/>
      <c r="E36" s="155"/>
      <c r="F36" s="155"/>
    </row>
    <row r="37" spans="1:6" s="27" customFormat="1" ht="40.5" customHeight="1" x14ac:dyDescent="0.2">
      <c r="A37" s="296" t="str">
        <f>ACCS!B14</f>
        <v>Realizar un cronograma de actividades.</v>
      </c>
      <c r="B37" s="107"/>
      <c r="C37" s="140"/>
      <c r="D37" s="141"/>
      <c r="E37" s="155"/>
      <c r="F37" s="155"/>
    </row>
    <row r="38" spans="1:6" s="27" customFormat="1" ht="40.5" customHeight="1" x14ac:dyDescent="0.2">
      <c r="A38" s="297"/>
      <c r="B38" s="107"/>
      <c r="C38" s="140"/>
      <c r="D38" s="141"/>
      <c r="E38" s="155"/>
      <c r="F38" s="155"/>
    </row>
    <row r="39" spans="1:6" s="27" customFormat="1" ht="40.5" customHeight="1" x14ac:dyDescent="0.2">
      <c r="A39" s="297"/>
      <c r="B39" s="107"/>
      <c r="C39" s="140"/>
      <c r="D39" s="141"/>
      <c r="E39" s="155"/>
      <c r="F39" s="155"/>
    </row>
    <row r="40" spans="1:6" s="27" customFormat="1" ht="40.5" customHeight="1" x14ac:dyDescent="0.2">
      <c r="A40" s="298"/>
      <c r="B40" s="107"/>
      <c r="C40" s="140"/>
      <c r="D40" s="141"/>
      <c r="E40" s="155"/>
      <c r="F40" s="155"/>
    </row>
    <row r="41" spans="1:6" s="27" customFormat="1" ht="40.5" customHeight="1" x14ac:dyDescent="0.2">
      <c r="A41" s="296" t="str">
        <f>ACCS!B15</f>
        <v>Vincular activamente  al padre de familia en el proceso academico.</v>
      </c>
      <c r="B41" s="107"/>
      <c r="C41" s="140"/>
      <c r="D41" s="141"/>
      <c r="E41" s="155"/>
      <c r="F41" s="155"/>
    </row>
    <row r="42" spans="1:6" s="27" customFormat="1" ht="40.5" customHeight="1" x14ac:dyDescent="0.2">
      <c r="A42" s="297"/>
      <c r="B42" s="107"/>
      <c r="C42" s="140"/>
      <c r="D42" s="141"/>
      <c r="E42" s="155"/>
      <c r="F42" s="155"/>
    </row>
    <row r="43" spans="1:6" s="27" customFormat="1" ht="40.5" customHeight="1" x14ac:dyDescent="0.2">
      <c r="A43" s="297"/>
      <c r="B43" s="107"/>
      <c r="C43" s="140"/>
      <c r="D43" s="141"/>
      <c r="E43" s="155"/>
      <c r="F43" s="155"/>
    </row>
    <row r="44" spans="1:6" s="27" customFormat="1" ht="40.5" customHeight="1" x14ac:dyDescent="0.2">
      <c r="A44" s="298"/>
      <c r="B44" s="107"/>
      <c r="C44" s="140"/>
      <c r="D44" s="141"/>
      <c r="E44" s="155"/>
      <c r="F44" s="155"/>
    </row>
    <row r="45" spans="1:6" s="27" customFormat="1" ht="40.5" customHeight="1" x14ac:dyDescent="0.2">
      <c r="A45" s="296" t="str">
        <f>ACCS!B16</f>
        <v>Programar actividades ludicas recreativas ´pedagogicas donde  se vincule a todala comunidad educativa</v>
      </c>
      <c r="B45" s="107"/>
      <c r="C45" s="140"/>
      <c r="D45" s="141"/>
      <c r="E45" s="155"/>
      <c r="F45" s="155"/>
    </row>
    <row r="46" spans="1:6" s="27" customFormat="1" ht="40.5" customHeight="1" x14ac:dyDescent="0.2">
      <c r="A46" s="297"/>
      <c r="B46" s="107"/>
      <c r="C46" s="140"/>
      <c r="D46" s="141"/>
      <c r="E46" s="155"/>
      <c r="F46" s="155"/>
    </row>
    <row r="47" spans="1:6" s="27" customFormat="1" ht="40.5" customHeight="1" x14ac:dyDescent="0.2">
      <c r="A47" s="297"/>
      <c r="B47" s="107"/>
      <c r="C47" s="140"/>
      <c r="D47" s="141"/>
      <c r="E47" s="155"/>
      <c r="F47" s="155"/>
    </row>
    <row r="48" spans="1:6" s="27" customFormat="1" ht="40.5" customHeight="1" x14ac:dyDescent="0.2">
      <c r="A48" s="298"/>
      <c r="B48" s="107"/>
      <c r="C48" s="140"/>
      <c r="D48" s="141"/>
      <c r="E48" s="155"/>
      <c r="F48" s="155"/>
    </row>
    <row r="49" spans="1:8" ht="40.5" customHeight="1" x14ac:dyDescent="0.2">
      <c r="A49" s="296" t="str">
        <f>ACCS!B17</f>
        <v>Realizar actividades pedagogicas con vinculacion a padres,proyectos,lectura .</v>
      </c>
      <c r="B49" s="107"/>
      <c r="C49" s="140"/>
      <c r="D49" s="141"/>
      <c r="E49" s="155"/>
      <c r="F49" s="155"/>
      <c r="H49" s="27"/>
    </row>
    <row r="50" spans="1:8" ht="40.5" customHeight="1" x14ac:dyDescent="0.2">
      <c r="A50" s="297"/>
      <c r="B50" s="107"/>
      <c r="C50" s="140"/>
      <c r="D50" s="141"/>
      <c r="E50" s="155"/>
      <c r="F50" s="155"/>
      <c r="H50" s="27"/>
    </row>
    <row r="51" spans="1:8" ht="40.5" customHeight="1" x14ac:dyDescent="0.2">
      <c r="A51" s="297"/>
      <c r="B51" s="107"/>
      <c r="C51" s="140"/>
      <c r="D51" s="141"/>
      <c r="E51" s="155"/>
      <c r="F51" s="155"/>
      <c r="H51" s="27"/>
    </row>
    <row r="52" spans="1:8" ht="40.5" customHeight="1" x14ac:dyDescent="0.2">
      <c r="A52" s="298"/>
      <c r="B52" s="107"/>
      <c r="C52" s="140"/>
      <c r="D52" s="141"/>
      <c r="E52" s="155"/>
      <c r="F52" s="155"/>
      <c r="H52" s="27"/>
    </row>
    <row r="53" spans="1:8" ht="40.5" customHeight="1" x14ac:dyDescent="0.2">
      <c r="A53" s="296" t="str">
        <f>ACCS!B18</f>
        <v>Tener muy claro el  presupuesto,minimizargastos sin que se afectela calidad,teniendo encuenta el contador.</v>
      </c>
      <c r="B53" s="107"/>
      <c r="C53" s="140"/>
      <c r="D53" s="141"/>
      <c r="E53" s="155"/>
      <c r="F53" s="155"/>
      <c r="H53" s="27"/>
    </row>
    <row r="54" spans="1:8" ht="40.5" customHeight="1" x14ac:dyDescent="0.2">
      <c r="A54" s="297"/>
      <c r="B54" s="107"/>
      <c r="C54" s="140"/>
      <c r="D54" s="141"/>
      <c r="E54" s="155"/>
      <c r="F54" s="155"/>
      <c r="H54" s="27"/>
    </row>
    <row r="55" spans="1:8" ht="40.5" customHeight="1" x14ac:dyDescent="0.2">
      <c r="A55" s="297"/>
      <c r="B55" s="107"/>
      <c r="C55" s="140"/>
      <c r="D55" s="141"/>
      <c r="E55" s="155"/>
      <c r="F55" s="155"/>
      <c r="H55" s="27"/>
    </row>
    <row r="56" spans="1:8" ht="40.5" customHeight="1" x14ac:dyDescent="0.2">
      <c r="A56" s="298"/>
      <c r="B56" s="107"/>
      <c r="C56" s="140"/>
      <c r="D56" s="141"/>
      <c r="E56" s="155"/>
      <c r="F56" s="155"/>
      <c r="H56" s="27"/>
    </row>
    <row r="57" spans="1:8" ht="40.5" customHeight="1" x14ac:dyDescent="0.2">
      <c r="A57" s="296" t="str">
        <f>ACCS!B19</f>
        <v>Registrode ingresos  y egresos.</v>
      </c>
      <c r="B57" s="107"/>
      <c r="C57" s="140"/>
      <c r="D57" s="141"/>
      <c r="E57" s="155"/>
      <c r="F57" s="155"/>
      <c r="H57" s="27"/>
    </row>
    <row r="58" spans="1:8" ht="40.5" customHeight="1" x14ac:dyDescent="0.2">
      <c r="A58" s="297"/>
      <c r="B58" s="107"/>
      <c r="C58" s="140"/>
      <c r="D58" s="141"/>
      <c r="E58" s="155"/>
      <c r="F58" s="155"/>
      <c r="H58" s="27"/>
    </row>
    <row r="59" spans="1:8" ht="40.5" customHeight="1" x14ac:dyDescent="0.2">
      <c r="A59" s="297"/>
      <c r="B59" s="107"/>
      <c r="C59" s="140"/>
      <c r="D59" s="141"/>
      <c r="E59" s="155"/>
      <c r="F59" s="155"/>
      <c r="H59" s="27"/>
    </row>
    <row r="60" spans="1:8" ht="40.5" customHeight="1" x14ac:dyDescent="0.2">
      <c r="A60" s="298"/>
      <c r="B60" s="107"/>
      <c r="C60" s="140"/>
      <c r="D60" s="141"/>
      <c r="E60" s="155"/>
      <c r="F60" s="155"/>
      <c r="H60" s="27"/>
    </row>
    <row r="61" spans="1:8" ht="40.5" customHeight="1" x14ac:dyDescent="0.2">
      <c r="A61" s="296" t="str">
        <f>ACCS!B20</f>
        <v>Realizar pretamos bancariosde acuyerdo a la capacidad de endeudamiento.</v>
      </c>
      <c r="B61" s="107"/>
      <c r="C61" s="140"/>
      <c r="D61" s="141"/>
      <c r="E61" s="155"/>
      <c r="F61" s="155"/>
      <c r="H61" s="27"/>
    </row>
    <row r="62" spans="1:8" ht="40.5" customHeight="1" x14ac:dyDescent="0.2">
      <c r="A62" s="297"/>
      <c r="B62" s="107"/>
      <c r="C62" s="140"/>
      <c r="D62" s="141"/>
      <c r="E62" s="155"/>
      <c r="F62" s="155"/>
      <c r="H62" s="27"/>
    </row>
    <row r="63" spans="1:8" ht="40.5" customHeight="1" x14ac:dyDescent="0.2">
      <c r="A63" s="297"/>
      <c r="B63" s="107"/>
      <c r="C63" s="140"/>
      <c r="D63" s="141"/>
      <c r="E63" s="155"/>
      <c r="F63" s="155"/>
      <c r="H63" s="27"/>
    </row>
    <row r="64" spans="1:8" ht="40.5" customHeight="1" x14ac:dyDescent="0.2">
      <c r="A64" s="298"/>
      <c r="B64" s="107"/>
      <c r="C64" s="140"/>
      <c r="D64" s="141"/>
      <c r="E64" s="155"/>
      <c r="F64" s="155"/>
      <c r="H64" s="27"/>
    </row>
    <row r="65" spans="1:8" ht="40.5" customHeight="1" x14ac:dyDescent="0.2">
      <c r="A65" s="296">
        <f>ACCS!B21</f>
        <v>0</v>
      </c>
      <c r="B65" s="107"/>
      <c r="C65" s="140"/>
      <c r="D65" s="141"/>
      <c r="E65" s="155"/>
      <c r="F65" s="155"/>
      <c r="H65" s="27"/>
    </row>
    <row r="66" spans="1:8" ht="40.5" customHeight="1" x14ac:dyDescent="0.2">
      <c r="A66" s="297"/>
      <c r="B66" s="107"/>
      <c r="C66" s="140"/>
      <c r="D66" s="141"/>
      <c r="E66" s="155"/>
      <c r="F66" s="155"/>
      <c r="H66" s="27"/>
    </row>
    <row r="67" spans="1:8" ht="40.5" customHeight="1" x14ac:dyDescent="0.2">
      <c r="A67" s="297"/>
      <c r="B67" s="107"/>
      <c r="C67" s="140"/>
      <c r="D67" s="141"/>
      <c r="E67" s="155"/>
      <c r="F67" s="155"/>
      <c r="H67" s="27"/>
    </row>
    <row r="68" spans="1:8" ht="40.5" customHeight="1" x14ac:dyDescent="0.2">
      <c r="A68" s="298"/>
      <c r="B68" s="107"/>
      <c r="C68" s="140"/>
      <c r="D68" s="141"/>
      <c r="E68" s="155"/>
      <c r="F68" s="155"/>
      <c r="H68" s="27"/>
    </row>
    <row r="69" spans="1:8" ht="40.5" customHeight="1" x14ac:dyDescent="0.2">
      <c r="A69" s="296" t="str">
        <f>ACCS!B22</f>
        <v>Especificar todo unplande trabajopara induccion de estudisntes y padres de familia nuevos.</v>
      </c>
      <c r="B69" s="107"/>
      <c r="C69" s="140"/>
      <c r="D69" s="141"/>
      <c r="E69" s="155"/>
      <c r="F69" s="155"/>
      <c r="H69" s="27"/>
    </row>
    <row r="70" spans="1:8" ht="40.5" customHeight="1" x14ac:dyDescent="0.2">
      <c r="A70" s="297"/>
      <c r="B70" s="107"/>
      <c r="C70" s="140"/>
      <c r="D70" s="141"/>
      <c r="E70" s="155"/>
      <c r="F70" s="155"/>
      <c r="H70" s="27"/>
    </row>
    <row r="71" spans="1:8" ht="40.5" customHeight="1" x14ac:dyDescent="0.2">
      <c r="A71" s="297"/>
      <c r="B71" s="107"/>
      <c r="C71" s="140"/>
      <c r="D71" s="141"/>
      <c r="E71" s="155"/>
      <c r="F71" s="155"/>
      <c r="H71" s="27"/>
    </row>
    <row r="72" spans="1:8" ht="40.5" customHeight="1" x14ac:dyDescent="0.2">
      <c r="A72" s="298"/>
      <c r="B72" s="107"/>
      <c r="C72" s="140"/>
      <c r="D72" s="141"/>
      <c r="E72" s="155"/>
      <c r="F72" s="155"/>
      <c r="H72" s="27"/>
    </row>
    <row r="73" spans="1:8" ht="40.5" customHeight="1" x14ac:dyDescent="0.2">
      <c r="A73" s="296">
        <f>ACCS!B23</f>
        <v>0</v>
      </c>
      <c r="B73" s="107"/>
      <c r="C73" s="140"/>
      <c r="D73" s="141"/>
      <c r="E73" s="155"/>
      <c r="F73" s="155"/>
      <c r="H73" s="27"/>
    </row>
    <row r="74" spans="1:8" ht="40.5" customHeight="1" x14ac:dyDescent="0.2">
      <c r="A74" s="297"/>
      <c r="B74" s="107"/>
      <c r="C74" s="140"/>
      <c r="D74" s="141"/>
      <c r="E74" s="155"/>
      <c r="F74" s="155"/>
      <c r="H74" s="27"/>
    </row>
    <row r="75" spans="1:8" ht="40.5" customHeight="1" x14ac:dyDescent="0.2">
      <c r="A75" s="297"/>
      <c r="B75" s="107"/>
      <c r="C75" s="140"/>
      <c r="D75" s="141"/>
      <c r="E75" s="155"/>
      <c r="F75" s="155"/>
      <c r="H75" s="27"/>
    </row>
    <row r="76" spans="1:8" ht="40.5" customHeight="1" x14ac:dyDescent="0.2">
      <c r="A76" s="298"/>
      <c r="B76" s="107"/>
      <c r="C76" s="140"/>
      <c r="D76" s="141"/>
      <c r="E76" s="155"/>
      <c r="F76" s="155"/>
      <c r="H76" s="27"/>
    </row>
    <row r="77" spans="1:8" ht="40.5" customHeight="1" x14ac:dyDescent="0.2">
      <c r="A77" s="296" t="str">
        <f>ACCS!B24</f>
        <v>Delegar  directivo o docente  que cree lasestrategias.</v>
      </c>
      <c r="B77" s="107"/>
      <c r="C77" s="140"/>
      <c r="D77" s="141"/>
      <c r="E77" s="155"/>
      <c r="F77" s="155"/>
      <c r="H77" s="27"/>
    </row>
    <row r="78" spans="1:8" ht="40.5" customHeight="1" x14ac:dyDescent="0.2">
      <c r="A78" s="297"/>
      <c r="B78" s="107"/>
      <c r="C78" s="140"/>
      <c r="D78" s="141"/>
      <c r="E78" s="155"/>
      <c r="F78" s="155"/>
      <c r="H78" s="27"/>
    </row>
    <row r="79" spans="1:8" ht="40.5" customHeight="1" x14ac:dyDescent="0.2">
      <c r="A79" s="297"/>
      <c r="B79" s="107"/>
      <c r="C79" s="140"/>
      <c r="D79" s="141"/>
      <c r="E79" s="155"/>
      <c r="F79" s="155"/>
      <c r="H79" s="27"/>
    </row>
    <row r="80" spans="1:8" ht="40.5" customHeight="1" x14ac:dyDescent="0.2">
      <c r="A80" s="298"/>
      <c r="B80" s="107"/>
      <c r="C80" s="140"/>
      <c r="D80" s="141"/>
      <c r="E80" s="155"/>
      <c r="F80" s="155"/>
      <c r="H80" s="27"/>
    </row>
    <row r="81" spans="1:8" ht="40.5" customHeight="1" x14ac:dyDescent="0.2">
      <c r="A81" s="296">
        <f>ACCS!B25</f>
        <v>0</v>
      </c>
      <c r="B81" s="107"/>
      <c r="C81" s="140"/>
      <c r="D81" s="141"/>
      <c r="E81" s="155"/>
      <c r="F81" s="155"/>
      <c r="H81" s="27"/>
    </row>
    <row r="82" spans="1:8" ht="40.5" customHeight="1" x14ac:dyDescent="0.2">
      <c r="A82" s="297"/>
      <c r="B82" s="107"/>
      <c r="C82" s="140"/>
      <c r="D82" s="141"/>
      <c r="E82" s="155"/>
      <c r="F82" s="155"/>
      <c r="H82" s="27"/>
    </row>
    <row r="83" spans="1:8" ht="40.5" customHeight="1" x14ac:dyDescent="0.2">
      <c r="A83" s="297"/>
      <c r="B83" s="107"/>
      <c r="C83" s="140"/>
      <c r="D83" s="141"/>
      <c r="E83" s="155"/>
      <c r="F83" s="155"/>
      <c r="H83" s="27"/>
    </row>
    <row r="84" spans="1:8" ht="40.5" customHeight="1" x14ac:dyDescent="0.2">
      <c r="A84" s="298"/>
      <c r="B84" s="107"/>
      <c r="C84" s="140"/>
      <c r="D84" s="141"/>
      <c r="E84" s="155"/>
      <c r="F84" s="155"/>
      <c r="H84" s="27"/>
    </row>
    <row r="85" spans="1:8" ht="40.5" customHeight="1" x14ac:dyDescent="0.2">
      <c r="A85" s="296">
        <f>ACCS!B26</f>
        <v>0</v>
      </c>
      <c r="B85" s="107"/>
      <c r="C85" s="140"/>
      <c r="D85" s="141"/>
      <c r="E85" s="155"/>
      <c r="F85" s="155"/>
      <c r="H85" s="27"/>
    </row>
    <row r="86" spans="1:8" ht="40.5" customHeight="1" x14ac:dyDescent="0.2">
      <c r="A86" s="297"/>
      <c r="B86" s="107"/>
      <c r="C86" s="140"/>
      <c r="D86" s="141"/>
      <c r="E86" s="155"/>
      <c r="F86" s="155"/>
      <c r="H86" s="27"/>
    </row>
    <row r="87" spans="1:8" ht="40.5" customHeight="1" x14ac:dyDescent="0.2">
      <c r="A87" s="297"/>
      <c r="B87" s="107"/>
      <c r="C87" s="140"/>
      <c r="D87" s="141"/>
      <c r="E87" s="155"/>
      <c r="F87" s="155"/>
      <c r="H87" s="27"/>
    </row>
    <row r="88" spans="1:8" ht="40.5" customHeight="1" x14ac:dyDescent="0.2">
      <c r="A88" s="298"/>
      <c r="B88" s="107"/>
      <c r="C88" s="140"/>
      <c r="D88" s="141"/>
      <c r="E88" s="155"/>
      <c r="F88" s="155"/>
      <c r="H88" s="27"/>
    </row>
    <row r="89" spans="1:8" ht="40.5" customHeight="1" x14ac:dyDescent="0.2">
      <c r="A89" s="296">
        <f>ACCS!B27</f>
        <v>0</v>
      </c>
      <c r="B89" s="107"/>
      <c r="C89" s="140"/>
      <c r="D89" s="141"/>
      <c r="E89" s="155"/>
      <c r="F89" s="155"/>
      <c r="H89" s="27"/>
    </row>
    <row r="90" spans="1:8" ht="40.5" customHeight="1" x14ac:dyDescent="0.2">
      <c r="A90" s="297"/>
      <c r="B90" s="107"/>
      <c r="C90" s="140"/>
      <c r="D90" s="141"/>
      <c r="E90" s="155"/>
      <c r="F90" s="155"/>
      <c r="H90" s="27"/>
    </row>
    <row r="91" spans="1:8" ht="40.5" customHeight="1" x14ac:dyDescent="0.2">
      <c r="A91" s="297"/>
      <c r="B91" s="107"/>
      <c r="C91" s="140"/>
      <c r="D91" s="141"/>
      <c r="E91" s="155"/>
      <c r="F91" s="155"/>
      <c r="H91" s="27"/>
    </row>
    <row r="92" spans="1:8" ht="40.5" customHeight="1" x14ac:dyDescent="0.2">
      <c r="A92" s="298"/>
      <c r="B92" s="107"/>
      <c r="C92" s="140"/>
      <c r="D92" s="141"/>
      <c r="E92" s="155"/>
      <c r="F92" s="155"/>
      <c r="H92" s="27"/>
    </row>
    <row r="93" spans="1:8" ht="40.5" customHeight="1" x14ac:dyDescent="0.2">
      <c r="A93" s="296" t="str">
        <f>ACCS!B28</f>
        <v>visitar diferentes entidades.</v>
      </c>
      <c r="B93" s="107"/>
      <c r="C93" s="140"/>
      <c r="D93" s="141"/>
      <c r="E93" s="155"/>
      <c r="F93" s="155"/>
      <c r="H93" s="27"/>
    </row>
    <row r="94" spans="1:8" ht="40.5" customHeight="1" x14ac:dyDescent="0.2">
      <c r="A94" s="297"/>
      <c r="B94" s="107"/>
      <c r="C94" s="140"/>
      <c r="D94" s="141"/>
      <c r="E94" s="155"/>
      <c r="F94" s="155"/>
      <c r="H94" s="27"/>
    </row>
    <row r="95" spans="1:8" ht="40.5" customHeight="1" x14ac:dyDescent="0.2">
      <c r="A95" s="297"/>
      <c r="B95" s="107"/>
      <c r="C95" s="140"/>
      <c r="D95" s="141"/>
      <c r="E95" s="155"/>
      <c r="F95" s="155"/>
      <c r="H95" s="27"/>
    </row>
    <row r="96" spans="1:8" ht="40.5" customHeight="1" x14ac:dyDescent="0.2">
      <c r="A96" s="298"/>
      <c r="B96" s="107"/>
      <c r="C96" s="140"/>
      <c r="D96" s="141"/>
      <c r="E96" s="155"/>
      <c r="F96" s="155"/>
      <c r="H96" s="27"/>
    </row>
    <row r="97" spans="1:8" ht="40.5" customHeight="1" x14ac:dyDescent="0.2">
      <c r="A97" s="296" t="str">
        <f>ACCS!B29</f>
        <v>crear convenioscon diferentes actividades.</v>
      </c>
      <c r="B97" s="107"/>
      <c r="C97" s="140"/>
      <c r="D97" s="141"/>
      <c r="E97" s="155"/>
      <c r="F97" s="155"/>
      <c r="H97" s="27"/>
    </row>
    <row r="98" spans="1:8" ht="40.5" customHeight="1" x14ac:dyDescent="0.2">
      <c r="A98" s="297"/>
      <c r="B98" s="107"/>
      <c r="C98" s="140"/>
      <c r="D98" s="141"/>
      <c r="E98" s="155"/>
      <c r="F98" s="155"/>
      <c r="H98" s="27"/>
    </row>
    <row r="99" spans="1:8" ht="40.5" customHeight="1" x14ac:dyDescent="0.2">
      <c r="A99" s="297"/>
      <c r="B99" s="107"/>
      <c r="C99" s="140"/>
      <c r="D99" s="141"/>
      <c r="E99" s="155"/>
      <c r="F99" s="155"/>
      <c r="H99" s="27"/>
    </row>
    <row r="100" spans="1:8" ht="40.5" customHeight="1" x14ac:dyDescent="0.2">
      <c r="A100" s="298"/>
      <c r="B100" s="107"/>
      <c r="C100" s="140"/>
      <c r="D100" s="141"/>
      <c r="E100" s="155"/>
      <c r="F100" s="155"/>
      <c r="H100" s="27"/>
    </row>
    <row r="101" spans="1:8" ht="40.5" customHeight="1" x14ac:dyDescent="0.2">
      <c r="A101" s="296">
        <f>ACCS!B30</f>
        <v>0</v>
      </c>
      <c r="B101" s="107"/>
      <c r="C101" s="140"/>
      <c r="D101" s="141"/>
      <c r="E101" s="155"/>
      <c r="F101" s="155"/>
      <c r="H101" s="27"/>
    </row>
    <row r="102" spans="1:8" ht="40.5" customHeight="1" x14ac:dyDescent="0.2">
      <c r="A102" s="297"/>
      <c r="B102" s="107"/>
      <c r="C102" s="140"/>
      <c r="D102" s="141"/>
      <c r="E102" s="155"/>
      <c r="F102" s="155"/>
      <c r="H102" s="27"/>
    </row>
    <row r="103" spans="1:8" ht="40.5" customHeight="1" x14ac:dyDescent="0.2">
      <c r="A103" s="297"/>
      <c r="B103" s="107"/>
      <c r="C103" s="140"/>
      <c r="D103" s="141"/>
      <c r="E103" s="155"/>
      <c r="F103" s="155"/>
      <c r="H103" s="27"/>
    </row>
    <row r="104" spans="1:8" ht="40.5" customHeight="1" x14ac:dyDescent="0.2">
      <c r="A104" s="298"/>
      <c r="B104" s="107"/>
      <c r="C104" s="140"/>
      <c r="D104" s="141"/>
      <c r="E104" s="155"/>
      <c r="F104" s="155"/>
      <c r="H104" s="27"/>
    </row>
    <row r="105" spans="1:8" ht="40.5" customHeight="1" x14ac:dyDescent="0.2">
      <c r="A105" s="296">
        <f>ACCS!B31</f>
        <v>0</v>
      </c>
      <c r="B105" s="107"/>
      <c r="C105" s="140"/>
      <c r="D105" s="141"/>
      <c r="E105" s="155"/>
      <c r="F105" s="155"/>
      <c r="H105" s="27"/>
    </row>
    <row r="106" spans="1:8" ht="40.5" customHeight="1" x14ac:dyDescent="0.2">
      <c r="A106" s="297"/>
      <c r="B106" s="107"/>
      <c r="C106" s="140"/>
      <c r="D106" s="141"/>
      <c r="E106" s="155"/>
      <c r="F106" s="155"/>
      <c r="H106" s="27"/>
    </row>
    <row r="107" spans="1:8" ht="40.5" customHeight="1" x14ac:dyDescent="0.2">
      <c r="A107" s="297"/>
      <c r="B107" s="107"/>
      <c r="C107" s="140"/>
      <c r="D107" s="141"/>
      <c r="E107" s="155"/>
      <c r="F107" s="155"/>
      <c r="H107" s="27"/>
    </row>
    <row r="108" spans="1:8" ht="40.5" customHeight="1" x14ac:dyDescent="0.2">
      <c r="A108" s="298"/>
      <c r="B108" s="107"/>
      <c r="C108" s="140"/>
      <c r="D108" s="141"/>
      <c r="E108" s="155"/>
      <c r="F108" s="155"/>
      <c r="H108" s="27"/>
    </row>
    <row r="109" spans="1:8" ht="40.5" customHeight="1" x14ac:dyDescent="0.2">
      <c r="A109" s="296" t="str">
        <f>ACCS!B32</f>
        <v>Formato deligenciado  a traves de llamadas,seguimiento en redes sociales.</v>
      </c>
      <c r="B109" s="107"/>
      <c r="C109" s="140"/>
      <c r="D109" s="141"/>
      <c r="E109" s="155"/>
      <c r="F109" s="155"/>
      <c r="H109" s="27"/>
    </row>
    <row r="110" spans="1:8" ht="40.5" customHeight="1" x14ac:dyDescent="0.2">
      <c r="A110" s="297"/>
      <c r="B110" s="107"/>
      <c r="C110" s="140"/>
      <c r="D110" s="141"/>
      <c r="E110" s="155"/>
      <c r="F110" s="155"/>
      <c r="H110" s="27"/>
    </row>
    <row r="111" spans="1:8" ht="40.5" customHeight="1" x14ac:dyDescent="0.2">
      <c r="A111" s="297"/>
      <c r="B111" s="107"/>
      <c r="C111" s="140"/>
      <c r="D111" s="141"/>
      <c r="E111" s="155"/>
      <c r="F111" s="155"/>
      <c r="H111" s="27"/>
    </row>
    <row r="112" spans="1:8" ht="40.5" customHeight="1" x14ac:dyDescent="0.2">
      <c r="A112" s="298"/>
      <c r="B112" s="107"/>
      <c r="C112" s="140"/>
      <c r="D112" s="141"/>
      <c r="E112" s="155"/>
      <c r="F112" s="155"/>
      <c r="H112" s="27"/>
    </row>
    <row r="113" spans="1:8" ht="40.5" customHeight="1" x14ac:dyDescent="0.2">
      <c r="A113" s="296">
        <f>ACCS!B33</f>
        <v>0</v>
      </c>
      <c r="B113" s="107"/>
      <c r="C113" s="140"/>
      <c r="D113" s="141"/>
      <c r="E113" s="155"/>
      <c r="F113" s="155"/>
      <c r="H113" s="27"/>
    </row>
    <row r="114" spans="1:8" ht="40.5" customHeight="1" x14ac:dyDescent="0.2">
      <c r="A114" s="297"/>
      <c r="B114" s="107"/>
      <c r="C114" s="140"/>
      <c r="D114" s="141"/>
      <c r="E114" s="155"/>
      <c r="F114" s="155"/>
      <c r="H114" s="27"/>
    </row>
    <row r="115" spans="1:8" ht="40.5" customHeight="1" x14ac:dyDescent="0.2">
      <c r="A115" s="297"/>
      <c r="B115" s="107"/>
      <c r="C115" s="140"/>
      <c r="D115" s="141"/>
      <c r="E115" s="155"/>
      <c r="F115" s="155"/>
      <c r="H115" s="27"/>
    </row>
    <row r="116" spans="1:8" ht="40.5" customHeight="1" x14ac:dyDescent="0.2">
      <c r="A116" s="298"/>
      <c r="B116" s="107"/>
      <c r="C116" s="140"/>
      <c r="D116" s="141"/>
      <c r="E116" s="155"/>
      <c r="F116" s="155"/>
      <c r="H116" s="27"/>
    </row>
    <row r="117" spans="1:8" ht="40.5" customHeight="1" x14ac:dyDescent="0.2">
      <c r="A117" s="296" t="str">
        <f>ACCS!B34</f>
        <v>Capacitar  docentes</v>
      </c>
      <c r="B117" s="107"/>
      <c r="C117" s="140"/>
      <c r="D117" s="141"/>
      <c r="E117" s="155"/>
      <c r="F117" s="155"/>
      <c r="H117" s="27"/>
    </row>
    <row r="118" spans="1:8" ht="40.5" customHeight="1" x14ac:dyDescent="0.2">
      <c r="A118" s="297"/>
      <c r="B118" s="107"/>
      <c r="C118" s="140"/>
      <c r="D118" s="141"/>
      <c r="E118" s="155"/>
      <c r="F118" s="155"/>
      <c r="H118" s="27"/>
    </row>
    <row r="119" spans="1:8" ht="40.5" customHeight="1" x14ac:dyDescent="0.2">
      <c r="A119" s="297"/>
      <c r="B119" s="107"/>
      <c r="C119" s="140"/>
      <c r="D119" s="141"/>
      <c r="E119" s="155"/>
      <c r="F119" s="155"/>
      <c r="H119" s="27"/>
    </row>
    <row r="120" spans="1:8" ht="40.5" customHeight="1" x14ac:dyDescent="0.2">
      <c r="A120" s="298"/>
      <c r="B120" s="107"/>
      <c r="C120" s="140"/>
      <c r="D120" s="141"/>
      <c r="E120" s="155"/>
      <c r="F120" s="155"/>
      <c r="H120" s="27"/>
    </row>
    <row r="121" spans="1:8" ht="40.5" customHeight="1" x14ac:dyDescent="0.2">
      <c r="A121" s="296">
        <f>ACCS!B35</f>
        <v>0</v>
      </c>
      <c r="B121" s="107"/>
      <c r="C121" s="140"/>
      <c r="D121" s="141"/>
      <c r="E121" s="155"/>
      <c r="F121" s="155"/>
      <c r="H121" s="27"/>
    </row>
    <row r="122" spans="1:8" ht="40.5" customHeight="1" x14ac:dyDescent="0.2">
      <c r="A122" s="297"/>
      <c r="B122" s="107"/>
      <c r="C122" s="140"/>
      <c r="D122" s="141"/>
      <c r="E122" s="155"/>
      <c r="F122" s="155"/>
      <c r="H122" s="27"/>
    </row>
    <row r="123" spans="1:8" ht="40.5" customHeight="1" x14ac:dyDescent="0.2">
      <c r="A123" s="297"/>
      <c r="B123" s="107"/>
      <c r="C123" s="140"/>
      <c r="D123" s="141"/>
      <c r="E123" s="155"/>
      <c r="F123" s="155"/>
      <c r="H123" s="27"/>
    </row>
    <row r="124" spans="1:8" ht="40.5" customHeight="1" x14ac:dyDescent="0.2">
      <c r="A124" s="298"/>
      <c r="B124" s="107"/>
      <c r="C124" s="140"/>
      <c r="D124" s="141"/>
      <c r="E124" s="155"/>
      <c r="F124" s="155"/>
      <c r="H124" s="27"/>
    </row>
    <row r="125" spans="1:8" ht="40.5" customHeight="1" x14ac:dyDescent="0.2">
      <c r="A125" s="296" t="str">
        <f>ACCS!B36</f>
        <v>Hoja de seguimiento en el aula,carpeta por estudiante.</v>
      </c>
      <c r="B125" s="107"/>
      <c r="C125" s="140"/>
      <c r="D125" s="141"/>
      <c r="E125" s="155"/>
      <c r="F125" s="155"/>
      <c r="H125" s="27"/>
    </row>
    <row r="126" spans="1:8" ht="40.5" customHeight="1" x14ac:dyDescent="0.2">
      <c r="A126" s="297"/>
      <c r="B126" s="107"/>
      <c r="C126" s="140"/>
      <c r="D126" s="141"/>
      <c r="E126" s="155"/>
      <c r="F126" s="155"/>
      <c r="H126" s="27"/>
    </row>
    <row r="127" spans="1:8" ht="40.5" customHeight="1" x14ac:dyDescent="0.2">
      <c r="A127" s="297"/>
      <c r="B127" s="107"/>
      <c r="C127" s="140"/>
      <c r="D127" s="141"/>
      <c r="E127" s="155"/>
      <c r="F127" s="155"/>
      <c r="H127" s="27"/>
    </row>
    <row r="128" spans="1:8" ht="40.5" customHeight="1" x14ac:dyDescent="0.2">
      <c r="A128" s="298"/>
      <c r="B128" s="107"/>
      <c r="C128" s="140"/>
      <c r="D128" s="141"/>
      <c r="E128" s="155"/>
      <c r="F128" s="155"/>
      <c r="H128" s="27"/>
    </row>
    <row r="129" spans="1:8" ht="40.5" customHeight="1" x14ac:dyDescent="0.2">
      <c r="A129" s="296">
        <f>ACCS!B37</f>
        <v>0</v>
      </c>
      <c r="B129" s="107"/>
      <c r="C129" s="140"/>
      <c r="D129" s="141"/>
      <c r="E129" s="155"/>
      <c r="F129" s="155"/>
      <c r="H129" s="27"/>
    </row>
    <row r="130" spans="1:8" ht="40.5" customHeight="1" x14ac:dyDescent="0.2">
      <c r="A130" s="297"/>
      <c r="B130" s="107"/>
      <c r="C130" s="140"/>
      <c r="D130" s="141"/>
      <c r="E130" s="155"/>
      <c r="F130" s="155"/>
      <c r="H130" s="27"/>
    </row>
    <row r="131" spans="1:8" ht="40.5" customHeight="1" x14ac:dyDescent="0.2">
      <c r="A131" s="297"/>
      <c r="B131" s="107"/>
      <c r="C131" s="140"/>
      <c r="D131" s="141"/>
      <c r="E131" s="155"/>
      <c r="F131" s="155"/>
      <c r="H131" s="27"/>
    </row>
    <row r="132" spans="1:8" ht="40.5" customHeight="1" x14ac:dyDescent="0.2">
      <c r="A132" s="298"/>
      <c r="B132" s="107"/>
      <c r="C132" s="140"/>
      <c r="D132" s="141"/>
      <c r="E132" s="155"/>
      <c r="F132" s="155"/>
      <c r="H132" s="27"/>
    </row>
    <row r="133" spans="1:8" ht="40.5" customHeight="1" x14ac:dyDescent="0.2">
      <c r="A133" s="296">
        <f>ACCS!B38</f>
        <v>0</v>
      </c>
      <c r="B133" s="107"/>
      <c r="C133" s="140"/>
      <c r="D133" s="141"/>
      <c r="E133" s="155"/>
      <c r="F133" s="155"/>
      <c r="H133" s="27"/>
    </row>
    <row r="134" spans="1:8" ht="40.5" customHeight="1" x14ac:dyDescent="0.2">
      <c r="A134" s="297"/>
      <c r="B134" s="107"/>
      <c r="C134" s="140"/>
      <c r="D134" s="141"/>
      <c r="E134" s="155"/>
      <c r="F134" s="155"/>
      <c r="H134" s="27"/>
    </row>
    <row r="135" spans="1:8" ht="40.5" customHeight="1" x14ac:dyDescent="0.2">
      <c r="A135" s="297"/>
      <c r="B135" s="107"/>
      <c r="C135" s="140"/>
      <c r="D135" s="141"/>
      <c r="E135" s="155"/>
      <c r="F135" s="155"/>
      <c r="H135" s="27"/>
    </row>
    <row r="136" spans="1:8" ht="40.5" customHeight="1" x14ac:dyDescent="0.2">
      <c r="A136" s="298"/>
      <c r="B136" s="107"/>
      <c r="C136" s="140"/>
      <c r="D136" s="141"/>
      <c r="E136" s="155"/>
      <c r="F136" s="155"/>
      <c r="H136" s="27"/>
    </row>
    <row r="137" spans="1:8" ht="40.5" customHeight="1" x14ac:dyDescent="0.2">
      <c r="A137" s="296">
        <f>ACCS!B39</f>
        <v>0</v>
      </c>
      <c r="B137" s="107"/>
      <c r="C137" s="140"/>
      <c r="D137" s="141"/>
      <c r="E137" s="155"/>
      <c r="F137" s="155"/>
      <c r="H137" s="27"/>
    </row>
    <row r="138" spans="1:8" ht="40.5" customHeight="1" x14ac:dyDescent="0.2">
      <c r="A138" s="297"/>
      <c r="B138" s="107"/>
      <c r="C138" s="140"/>
      <c r="D138" s="141"/>
      <c r="E138" s="155"/>
      <c r="F138" s="155"/>
      <c r="H138" s="27"/>
    </row>
    <row r="139" spans="1:8" ht="40.5" customHeight="1" x14ac:dyDescent="0.2">
      <c r="A139" s="297"/>
      <c r="B139" s="107"/>
      <c r="C139" s="140"/>
      <c r="D139" s="141"/>
      <c r="E139" s="155"/>
      <c r="F139" s="155"/>
      <c r="H139" s="27"/>
    </row>
    <row r="140" spans="1:8" ht="40.5" customHeight="1" x14ac:dyDescent="0.2">
      <c r="A140" s="298"/>
      <c r="B140" s="107"/>
      <c r="C140" s="140"/>
      <c r="D140" s="141"/>
      <c r="E140" s="155"/>
      <c r="F140" s="155"/>
      <c r="H140" s="27"/>
    </row>
    <row r="141" spans="1:8" ht="40.5" customHeight="1" x14ac:dyDescent="0.2">
      <c r="A141" s="296" t="str">
        <f>ACCS!B40</f>
        <v>Diseñar un programa de servicio social.</v>
      </c>
      <c r="B141" s="107"/>
      <c r="C141" s="140"/>
      <c r="D141" s="141"/>
      <c r="E141" s="155"/>
      <c r="F141" s="155"/>
      <c r="H141" s="27"/>
    </row>
    <row r="142" spans="1:8" ht="40.5" customHeight="1" x14ac:dyDescent="0.2">
      <c r="A142" s="297"/>
      <c r="B142" s="107"/>
      <c r="C142" s="140"/>
      <c r="D142" s="141"/>
      <c r="E142" s="155"/>
      <c r="F142" s="155"/>
      <c r="H142" s="27"/>
    </row>
    <row r="143" spans="1:8" ht="40.5" customHeight="1" x14ac:dyDescent="0.2">
      <c r="A143" s="297"/>
      <c r="B143" s="107"/>
      <c r="C143" s="140"/>
      <c r="D143" s="141"/>
      <c r="E143" s="155"/>
      <c r="F143" s="155"/>
      <c r="H143" s="27"/>
    </row>
    <row r="144" spans="1:8" ht="40.5" customHeight="1" x14ac:dyDescent="0.2">
      <c r="A144" s="298"/>
      <c r="B144" s="107"/>
      <c r="C144" s="140"/>
      <c r="D144" s="141"/>
      <c r="E144" s="155"/>
      <c r="F144" s="155"/>
      <c r="H144" s="27"/>
    </row>
    <row r="145" spans="1:8" ht="40.5" customHeight="1" x14ac:dyDescent="0.2">
      <c r="A145" s="296">
        <f>ACCS!B41</f>
        <v>0</v>
      </c>
      <c r="B145" s="107"/>
      <c r="C145" s="140"/>
      <c r="D145" s="141"/>
      <c r="E145" s="155"/>
      <c r="F145" s="155"/>
      <c r="H145" s="27"/>
    </row>
    <row r="146" spans="1:8" ht="40.5" customHeight="1" x14ac:dyDescent="0.2">
      <c r="A146" s="297"/>
      <c r="B146" s="107"/>
      <c r="C146" s="140"/>
      <c r="D146" s="141"/>
      <c r="E146" s="155"/>
      <c r="F146" s="155"/>
      <c r="H146" s="27"/>
    </row>
    <row r="147" spans="1:8" ht="40.5" customHeight="1" x14ac:dyDescent="0.2">
      <c r="A147" s="297"/>
      <c r="B147" s="107"/>
      <c r="C147" s="140"/>
      <c r="D147" s="141"/>
      <c r="E147" s="155"/>
      <c r="F147" s="155"/>
      <c r="H147" s="27"/>
    </row>
    <row r="148" spans="1:8" ht="40.5" customHeight="1" x14ac:dyDescent="0.2">
      <c r="A148" s="298"/>
      <c r="B148" s="107"/>
      <c r="C148" s="140"/>
      <c r="D148" s="141"/>
      <c r="E148" s="155"/>
      <c r="F148" s="155"/>
      <c r="H148" s="27"/>
    </row>
    <row r="149" spans="1:8" ht="40.5" customHeight="1" x14ac:dyDescent="0.2">
      <c r="A149" s="296" t="str">
        <f>ACCS!B42</f>
        <v>Implementar  proyecto deseguridad y salud en el trabajo  con un profesional.</v>
      </c>
      <c r="B149" s="107"/>
      <c r="C149" s="140"/>
      <c r="D149" s="141"/>
      <c r="E149" s="155"/>
      <c r="F149" s="155"/>
      <c r="H149" s="27"/>
    </row>
    <row r="150" spans="1:8" ht="40.5" customHeight="1" x14ac:dyDescent="0.2">
      <c r="A150" s="297"/>
      <c r="B150" s="107"/>
      <c r="C150" s="140"/>
      <c r="D150" s="141"/>
      <c r="E150" s="155"/>
      <c r="F150" s="155"/>
      <c r="H150" s="27"/>
    </row>
    <row r="151" spans="1:8" ht="40.5" customHeight="1" x14ac:dyDescent="0.2">
      <c r="A151" s="297"/>
      <c r="B151" s="107"/>
      <c r="C151" s="140"/>
      <c r="D151" s="141"/>
      <c r="E151" s="155"/>
      <c r="F151" s="155"/>
      <c r="H151" s="27"/>
    </row>
    <row r="152" spans="1:8" ht="40.5" customHeight="1" x14ac:dyDescent="0.2">
      <c r="A152" s="298"/>
      <c r="B152" s="107"/>
      <c r="C152" s="140"/>
      <c r="D152" s="141"/>
      <c r="E152" s="155"/>
      <c r="F152" s="155"/>
      <c r="H152" s="27"/>
    </row>
    <row r="153" spans="1:8" ht="40.5" customHeight="1" x14ac:dyDescent="0.2">
      <c r="A153" s="296" t="str">
        <f>ACCS!B43</f>
        <v>Organizar jornadas de promocion y prevencion.</v>
      </c>
      <c r="B153" s="107"/>
      <c r="C153" s="140"/>
      <c r="D153" s="141"/>
      <c r="E153" s="155"/>
      <c r="F153" s="155"/>
      <c r="H153" s="27"/>
    </row>
    <row r="154" spans="1:8" ht="40.5" customHeight="1" x14ac:dyDescent="0.2">
      <c r="A154" s="297"/>
      <c r="B154" s="107"/>
      <c r="C154" s="140"/>
      <c r="D154" s="141"/>
      <c r="E154" s="155"/>
      <c r="F154" s="155"/>
      <c r="H154" s="27"/>
    </row>
    <row r="155" spans="1:8" ht="40.5" customHeight="1" x14ac:dyDescent="0.2">
      <c r="A155" s="297"/>
      <c r="B155" s="107"/>
      <c r="C155" s="140"/>
      <c r="D155" s="141"/>
      <c r="E155" s="155"/>
      <c r="F155" s="155"/>
      <c r="H155" s="27"/>
    </row>
    <row r="156" spans="1:8" ht="40.5" customHeight="1" x14ac:dyDescent="0.2">
      <c r="A156" s="298"/>
      <c r="B156" s="107"/>
      <c r="C156" s="140"/>
      <c r="D156" s="141"/>
      <c r="E156" s="155"/>
      <c r="F156" s="155"/>
      <c r="H156" s="27"/>
    </row>
    <row r="157" spans="1:8" ht="40.5" customHeight="1" x14ac:dyDescent="0.2">
      <c r="A157" s="296">
        <f>ACCS!B44</f>
        <v>0</v>
      </c>
      <c r="B157" s="107"/>
      <c r="C157" s="140"/>
      <c r="D157" s="141"/>
      <c r="E157" s="155"/>
      <c r="F157" s="155"/>
      <c r="H157" s="27"/>
    </row>
    <row r="158" spans="1:8" ht="40.5" customHeight="1" x14ac:dyDescent="0.2">
      <c r="A158" s="297"/>
      <c r="B158" s="107"/>
      <c r="C158" s="140"/>
      <c r="D158" s="141"/>
      <c r="E158" s="155"/>
      <c r="F158" s="155"/>
      <c r="H158" s="27"/>
    </row>
    <row r="159" spans="1:8" ht="40.5" customHeight="1" x14ac:dyDescent="0.2">
      <c r="A159" s="297"/>
      <c r="B159" s="107"/>
      <c r="C159" s="140"/>
      <c r="D159" s="141"/>
      <c r="E159" s="155"/>
      <c r="F159" s="155"/>
      <c r="H159" s="27"/>
    </row>
    <row r="160" spans="1:8" ht="40.5" customHeight="1" x14ac:dyDescent="0.2">
      <c r="A160" s="298"/>
      <c r="B160" s="107"/>
      <c r="C160" s="140"/>
      <c r="D160" s="141"/>
      <c r="E160" s="155"/>
      <c r="F160" s="155"/>
      <c r="H160" s="27"/>
    </row>
    <row r="161" spans="1:8" ht="40.5" customHeight="1" x14ac:dyDescent="0.2">
      <c r="A161" s="296">
        <f>ACCS!B45</f>
        <v>0</v>
      </c>
      <c r="B161" s="107"/>
      <c r="C161" s="140"/>
      <c r="D161" s="141"/>
      <c r="E161" s="155"/>
      <c r="F161" s="155"/>
      <c r="H161" s="27"/>
    </row>
    <row r="162" spans="1:8" ht="40.5" customHeight="1" x14ac:dyDescent="0.2">
      <c r="A162" s="297"/>
      <c r="B162" s="107"/>
      <c r="C162" s="140"/>
      <c r="D162" s="141"/>
      <c r="E162" s="155"/>
      <c r="F162" s="155"/>
      <c r="H162" s="27"/>
    </row>
    <row r="163" spans="1:8" ht="40.5" customHeight="1" x14ac:dyDescent="0.2">
      <c r="A163" s="297"/>
      <c r="B163" s="107"/>
      <c r="C163" s="140"/>
      <c r="D163" s="141"/>
      <c r="E163" s="155"/>
      <c r="F163" s="155"/>
      <c r="H163" s="27"/>
    </row>
    <row r="164" spans="1:8" ht="40.5" customHeight="1" x14ac:dyDescent="0.2">
      <c r="A164" s="298"/>
      <c r="B164" s="107"/>
      <c r="C164" s="140"/>
      <c r="D164" s="141"/>
      <c r="E164" s="155"/>
      <c r="F164" s="155"/>
      <c r="H164" s="27"/>
    </row>
    <row r="165" spans="1:8" ht="40.5" customHeight="1" x14ac:dyDescent="0.2">
      <c r="A165" s="296" t="str">
        <f>ACCS!B46</f>
        <v>Enviar cartas a diferentes entidades como cemex colombia,alcadia,secretarias,teatro municipal para que apoyen el proceso.</v>
      </c>
      <c r="B165" s="107"/>
      <c r="C165" s="140"/>
      <c r="D165" s="141"/>
      <c r="E165" s="155"/>
      <c r="F165" s="155"/>
      <c r="H165" s="27"/>
    </row>
    <row r="166" spans="1:8" ht="40.5" customHeight="1" x14ac:dyDescent="0.2">
      <c r="A166" s="297"/>
      <c r="B166" s="107"/>
      <c r="C166" s="140"/>
      <c r="D166" s="141"/>
      <c r="E166" s="155"/>
      <c r="F166" s="155"/>
      <c r="H166" s="27"/>
    </row>
    <row r="167" spans="1:8" ht="40.5" customHeight="1" x14ac:dyDescent="0.2">
      <c r="A167" s="297"/>
      <c r="B167" s="107"/>
      <c r="C167" s="140"/>
      <c r="D167" s="141"/>
      <c r="E167" s="155"/>
      <c r="F167" s="155"/>
      <c r="H167" s="27"/>
    </row>
    <row r="168" spans="1:8" ht="40.5" customHeight="1" x14ac:dyDescent="0.2">
      <c r="A168" s="298"/>
      <c r="B168" s="107"/>
      <c r="C168" s="140"/>
      <c r="D168" s="141"/>
      <c r="E168" s="155"/>
      <c r="F168" s="155"/>
      <c r="H168" s="27"/>
    </row>
    <row r="169" spans="1:8" ht="40.5" customHeight="1" x14ac:dyDescent="0.2">
      <c r="A169" s="296" t="str">
        <f>ACCS!B47</f>
        <v>Agendar citas con diferentes   entidades del municipio que permitan el ingreso parallevar la propuesta que permita crear convenios que favorescan anuestros estudiantes.</v>
      </c>
      <c r="B169" s="107"/>
      <c r="C169" s="140"/>
      <c r="D169" s="141"/>
      <c r="E169" s="155"/>
      <c r="F169" s="155"/>
      <c r="H169" s="27"/>
    </row>
    <row r="170" spans="1:8" ht="40.5" customHeight="1" x14ac:dyDescent="0.2">
      <c r="A170" s="297"/>
      <c r="B170" s="107"/>
      <c r="C170" s="140"/>
      <c r="D170" s="141"/>
      <c r="E170" s="155"/>
      <c r="F170" s="155"/>
      <c r="H170" s="27"/>
    </row>
    <row r="171" spans="1:8" ht="40.5" customHeight="1" x14ac:dyDescent="0.2">
      <c r="A171" s="297"/>
      <c r="B171" s="107"/>
      <c r="C171" s="140"/>
      <c r="D171" s="141"/>
      <c r="E171" s="155"/>
      <c r="F171" s="155"/>
      <c r="H171" s="27"/>
    </row>
    <row r="172" spans="1:8" ht="40.5" customHeight="1" x14ac:dyDescent="0.2">
      <c r="A172" s="298"/>
      <c r="B172" s="107"/>
      <c r="C172" s="140"/>
      <c r="D172" s="141"/>
      <c r="E172" s="155"/>
      <c r="F172" s="155"/>
      <c r="H172" s="27"/>
    </row>
    <row r="173" spans="1:8" ht="40.5" customHeight="1" x14ac:dyDescent="0.2">
      <c r="A173" s="296" t="str">
        <f>ACCS!B48</f>
        <v>Realizar alianzas estrategicas con secretarias del municipio queatiendan casos especiales y apoyen en el proceso.</v>
      </c>
      <c r="B173" s="107"/>
      <c r="C173" s="140"/>
      <c r="D173" s="141"/>
      <c r="E173" s="155"/>
      <c r="F173" s="155"/>
      <c r="H173" s="27"/>
    </row>
    <row r="174" spans="1:8" ht="40.5" customHeight="1" x14ac:dyDescent="0.2">
      <c r="A174" s="297"/>
      <c r="B174" s="107"/>
      <c r="C174" s="140"/>
      <c r="D174" s="141"/>
      <c r="E174" s="155"/>
      <c r="F174" s="155"/>
      <c r="H174" s="27"/>
    </row>
    <row r="175" spans="1:8" ht="40.5" customHeight="1" x14ac:dyDescent="0.2">
      <c r="A175" s="297"/>
      <c r="B175" s="107"/>
      <c r="C175" s="140"/>
      <c r="D175" s="141"/>
      <c r="E175" s="155"/>
      <c r="F175" s="155"/>
      <c r="H175" s="27"/>
    </row>
    <row r="176" spans="1:8" ht="40.5" customHeight="1" x14ac:dyDescent="0.2">
      <c r="A176" s="298"/>
      <c r="B176" s="107"/>
      <c r="C176" s="140"/>
      <c r="D176" s="141"/>
      <c r="E176" s="155"/>
      <c r="F176" s="155"/>
      <c r="H176" s="27"/>
    </row>
    <row r="177" spans="1:8" ht="40.5" customHeight="1" x14ac:dyDescent="0.2">
      <c r="A177" s="296" t="str">
        <f>ACCS!B49</f>
        <v>Remison  a diferentes entidades que apoyen en elprocesos.</v>
      </c>
      <c r="B177" s="107"/>
      <c r="C177" s="140"/>
      <c r="D177" s="141"/>
      <c r="E177" s="155"/>
      <c r="F177" s="155"/>
      <c r="H177" s="27"/>
    </row>
    <row r="178" spans="1:8" ht="40.5" customHeight="1" x14ac:dyDescent="0.2">
      <c r="A178" s="297"/>
      <c r="B178" s="107"/>
      <c r="C178" s="140"/>
      <c r="D178" s="141"/>
      <c r="E178" s="155"/>
      <c r="F178" s="155"/>
      <c r="H178" s="27"/>
    </row>
    <row r="179" spans="1:8" ht="40.5" customHeight="1" x14ac:dyDescent="0.2">
      <c r="A179" s="297"/>
      <c r="B179" s="107"/>
      <c r="C179" s="140"/>
      <c r="D179" s="141"/>
      <c r="E179" s="155"/>
      <c r="F179" s="155"/>
      <c r="H179" s="27"/>
    </row>
    <row r="180" spans="1:8" ht="40.5" customHeight="1" x14ac:dyDescent="0.2">
      <c r="A180" s="298"/>
      <c r="B180" s="107"/>
      <c r="C180" s="140"/>
      <c r="D180" s="141"/>
      <c r="E180" s="155"/>
      <c r="F180" s="155"/>
      <c r="H180" s="27"/>
    </row>
    <row r="181" spans="1:8" ht="40.5" customHeight="1" x14ac:dyDescent="0.2">
      <c r="A181" s="296">
        <f>ACCS!B50</f>
        <v>0</v>
      </c>
      <c r="B181" s="107"/>
      <c r="C181" s="140"/>
      <c r="D181" s="141"/>
      <c r="E181" s="155"/>
      <c r="F181" s="155"/>
      <c r="H181" s="27"/>
    </row>
    <row r="182" spans="1:8" ht="40.5" customHeight="1" x14ac:dyDescent="0.2">
      <c r="A182" s="297"/>
      <c r="B182" s="107"/>
      <c r="C182" s="140"/>
      <c r="D182" s="141"/>
      <c r="E182" s="155"/>
      <c r="F182" s="155"/>
      <c r="H182" s="27"/>
    </row>
    <row r="183" spans="1:8" ht="40.5" customHeight="1" x14ac:dyDescent="0.2">
      <c r="A183" s="297"/>
      <c r="B183" s="107"/>
      <c r="C183" s="140"/>
      <c r="D183" s="141"/>
      <c r="E183" s="155"/>
      <c r="F183" s="155"/>
      <c r="H183" s="27"/>
    </row>
    <row r="184" spans="1:8" ht="40.5" customHeight="1" x14ac:dyDescent="0.2">
      <c r="A184" s="298"/>
      <c r="B184" s="107"/>
      <c r="C184" s="140"/>
      <c r="D184" s="141"/>
      <c r="E184" s="155"/>
      <c r="F184" s="155"/>
      <c r="H184" s="27"/>
    </row>
    <row r="185" spans="1:8" ht="40.5" customHeight="1" x14ac:dyDescent="0.2">
      <c r="A185" s="296">
        <f>ACCS!B51</f>
        <v>0</v>
      </c>
      <c r="B185" s="107"/>
      <c r="C185" s="140"/>
      <c r="D185" s="141"/>
      <c r="E185" s="155"/>
      <c r="F185" s="155"/>
      <c r="H185" s="27"/>
    </row>
    <row r="186" spans="1:8" ht="40.5" customHeight="1" x14ac:dyDescent="0.2">
      <c r="A186" s="297"/>
      <c r="B186" s="107"/>
      <c r="C186" s="140"/>
      <c r="D186" s="141"/>
      <c r="E186" s="155"/>
      <c r="F186" s="155"/>
      <c r="H186" s="27"/>
    </row>
    <row r="187" spans="1:8" ht="40.5" customHeight="1" x14ac:dyDescent="0.2">
      <c r="A187" s="297"/>
      <c r="B187" s="107"/>
      <c r="C187" s="140"/>
      <c r="D187" s="141"/>
      <c r="E187" s="155"/>
      <c r="F187" s="155"/>
      <c r="H187" s="27"/>
    </row>
    <row r="188" spans="1:8" ht="40.5" customHeight="1" x14ac:dyDescent="0.2">
      <c r="A188" s="298"/>
      <c r="B188" s="107"/>
      <c r="C188" s="140"/>
      <c r="D188" s="141"/>
      <c r="E188" s="155"/>
      <c r="F188" s="155"/>
      <c r="H188" s="27"/>
    </row>
    <row r="189" spans="1:8" ht="40.5" customHeight="1" x14ac:dyDescent="0.2">
      <c r="A189" s="299">
        <f>ACCS!B52</f>
        <v>0</v>
      </c>
      <c r="B189" s="107"/>
      <c r="C189" s="140"/>
      <c r="D189" s="141"/>
      <c r="E189" s="155"/>
      <c r="F189" s="155"/>
      <c r="H189" s="27"/>
    </row>
    <row r="190" spans="1:8" ht="40.5" customHeight="1" x14ac:dyDescent="0.2">
      <c r="A190" s="299"/>
      <c r="B190" s="107"/>
      <c r="C190" s="140"/>
      <c r="D190" s="141"/>
      <c r="E190" s="155"/>
      <c r="F190" s="155"/>
      <c r="H190" s="27"/>
    </row>
    <row r="191" spans="1:8" ht="40.5" customHeight="1" x14ac:dyDescent="0.2">
      <c r="A191" s="299"/>
      <c r="B191" s="107"/>
      <c r="C191" s="140"/>
      <c r="D191" s="141"/>
      <c r="E191" s="155"/>
      <c r="F191" s="155"/>
      <c r="H191" s="27"/>
    </row>
    <row r="192" spans="1:8" ht="40.5" customHeight="1" x14ac:dyDescent="0.2">
      <c r="A192" s="299"/>
      <c r="B192" s="107"/>
      <c r="C192" s="140"/>
      <c r="D192" s="141"/>
      <c r="E192" s="155"/>
      <c r="F192" s="155"/>
      <c r="H192" s="27"/>
    </row>
    <row r="193" spans="1:8" ht="40.5" customHeight="1" x14ac:dyDescent="0.2">
      <c r="A193" s="299"/>
      <c r="B193" s="107"/>
      <c r="C193" s="140"/>
      <c r="D193" s="141"/>
      <c r="E193" s="155"/>
      <c r="F193" s="155"/>
      <c r="H193" s="27"/>
    </row>
    <row r="194" spans="1:8" ht="40.5" customHeight="1" x14ac:dyDescent="0.2">
      <c r="A194" s="299"/>
      <c r="B194" s="107"/>
      <c r="C194" s="140"/>
      <c r="D194" s="141"/>
      <c r="E194" s="155"/>
      <c r="F194" s="155"/>
      <c r="H194" s="27"/>
    </row>
    <row r="195" spans="1:8" ht="40.5" customHeight="1" x14ac:dyDescent="0.2">
      <c r="A195" s="299">
        <f>ACCS!B53</f>
        <v>0</v>
      </c>
      <c r="B195" s="107"/>
      <c r="C195" s="140"/>
      <c r="D195" s="141"/>
      <c r="E195" s="155"/>
      <c r="F195" s="155"/>
      <c r="H195" s="27"/>
    </row>
    <row r="196" spans="1:8" ht="40.5" customHeight="1" x14ac:dyDescent="0.2">
      <c r="A196" s="299"/>
      <c r="B196" s="107"/>
      <c r="C196" s="140"/>
      <c r="D196" s="141"/>
      <c r="E196" s="155"/>
      <c r="F196" s="155"/>
      <c r="H196" s="27"/>
    </row>
    <row r="197" spans="1:8" ht="40.5" customHeight="1" x14ac:dyDescent="0.2">
      <c r="A197" s="299"/>
      <c r="B197" s="107"/>
      <c r="C197" s="140"/>
      <c r="D197" s="141"/>
      <c r="E197" s="155"/>
      <c r="F197" s="155"/>
      <c r="H197" s="27"/>
    </row>
    <row r="198" spans="1:8" ht="40.5" customHeight="1" x14ac:dyDescent="0.2">
      <c r="A198" s="299"/>
      <c r="B198" s="107"/>
      <c r="C198" s="140"/>
      <c r="D198" s="141"/>
      <c r="E198" s="155"/>
      <c r="F198" s="155"/>
      <c r="H198" s="27"/>
    </row>
  </sheetData>
  <sheetProtection selectLockedCells="1"/>
  <mergeCells count="49">
    <mergeCell ref="A161:A164"/>
    <mergeCell ref="A165:A168"/>
    <mergeCell ref="A195:A198"/>
    <mergeCell ref="A169:A172"/>
    <mergeCell ref="A173:A176"/>
    <mergeCell ref="A177:A180"/>
    <mergeCell ref="A181:A184"/>
    <mergeCell ref="A185:A188"/>
    <mergeCell ref="A189:A194"/>
    <mergeCell ref="A141:A144"/>
    <mergeCell ref="A145:A148"/>
    <mergeCell ref="A149:A152"/>
    <mergeCell ref="A153:A156"/>
    <mergeCell ref="A157:A160"/>
    <mergeCell ref="A121:A124"/>
    <mergeCell ref="A125:A128"/>
    <mergeCell ref="A129:A132"/>
    <mergeCell ref="A133:A136"/>
    <mergeCell ref="A137:A140"/>
    <mergeCell ref="A101:A104"/>
    <mergeCell ref="A105:A108"/>
    <mergeCell ref="A109:A112"/>
    <mergeCell ref="A113:A116"/>
    <mergeCell ref="A117:A120"/>
    <mergeCell ref="A81:A84"/>
    <mergeCell ref="A85:A88"/>
    <mergeCell ref="A89:A92"/>
    <mergeCell ref="A93:A96"/>
    <mergeCell ref="A97:A100"/>
    <mergeCell ref="A61:A64"/>
    <mergeCell ref="A65:A68"/>
    <mergeCell ref="A69:A72"/>
    <mergeCell ref="A73:A76"/>
    <mergeCell ref="A77:A80"/>
    <mergeCell ref="A41:A44"/>
    <mergeCell ref="A45:A48"/>
    <mergeCell ref="A49:A52"/>
    <mergeCell ref="A53:A56"/>
    <mergeCell ref="A57:A60"/>
    <mergeCell ref="A21:A24"/>
    <mergeCell ref="A25:A28"/>
    <mergeCell ref="A29:A32"/>
    <mergeCell ref="A33:A36"/>
    <mergeCell ref="A37:A40"/>
    <mergeCell ref="B2:F2"/>
    <mergeCell ref="A5:A8"/>
    <mergeCell ref="A9:A12"/>
    <mergeCell ref="A13:A16"/>
    <mergeCell ref="A17:A20"/>
  </mergeCells>
  <phoneticPr fontId="15" type="noConversion"/>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INICIO</vt:lpstr>
      <vt:lpstr>REVI_IDENT</vt:lpstr>
      <vt:lpstr>CONTEXTO</vt:lpstr>
      <vt:lpstr>AUTOEVA</vt:lpstr>
      <vt:lpstr>ConAUTO</vt:lpstr>
      <vt:lpstr>OBJS</vt:lpstr>
      <vt:lpstr>MET_IND</vt:lpstr>
      <vt:lpstr>ACCS</vt:lpstr>
      <vt:lpstr>TARS</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AyG</dc:creator>
  <cp:keywords/>
  <dc:description/>
  <cp:lastModifiedBy>Usuario de Windows</cp:lastModifiedBy>
  <cp:revision/>
  <dcterms:created xsi:type="dcterms:W3CDTF">2011-04-08T12:29:09Z</dcterms:created>
  <dcterms:modified xsi:type="dcterms:W3CDTF">2019-09-17T15:30:45Z</dcterms:modified>
  <cp:category/>
  <cp:contentStatus/>
</cp:coreProperties>
</file>