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0" yWindow="240" windowWidth="7530" windowHeight="6840" tabRatio="735" activeTab="3"/>
  </bookViews>
  <sheets>
    <sheet name="INICIO" sheetId="14" r:id="rId1"/>
    <sheet name="REVI_IDENT" sheetId="1" r:id="rId2"/>
    <sheet name="CONTEXTO" sheetId="2" r:id="rId3"/>
    <sheet name="AUTOEVA" sheetId="3" r:id="rId4"/>
    <sheet name="ConAUTO" sheetId="9" r:id="rId5"/>
    <sheet name="DIRECTIVA" sheetId="17" r:id="rId6"/>
    <sheet name="ACADEMICA" sheetId="18" r:id="rId7"/>
    <sheet name="ADMINIST" sheetId="19" r:id="rId8"/>
    <sheet name="COMUNITARIA" sheetId="20" r:id="rId9"/>
    <sheet name="ANALISIS POR GESTION" sheetId="16" r:id="rId10"/>
    <sheet name="OBJS" sheetId="4" r:id="rId11"/>
    <sheet name="MET_IND" sheetId="5" r:id="rId12"/>
    <sheet name="ACCS VIGENCIA 2017" sheetId="6" r:id="rId13"/>
    <sheet name="TARS VIGENCIA 2017" sheetId="7" r:id="rId14"/>
    <sheet name="ACCS VIGENCIA 2018" sheetId="25" r:id="rId15"/>
    <sheet name="TARS VIGENCIA 2018" sheetId="26" r:id="rId16"/>
    <sheet name="ACCS VIGENCIA 2019" sheetId="27" r:id="rId17"/>
    <sheet name="TARS VIGENCIA 2019" sheetId="28" r:id="rId18"/>
    <sheet name="Hoja1" sheetId="29" r:id="rId19"/>
  </sheets>
  <definedNames>
    <definedName name="_xlnm.Print_Area" localSheetId="5">DIRECTIVA!$A$1:$T$79</definedName>
  </definedNames>
  <calcPr calcId="145621"/>
</workbook>
</file>

<file path=xl/calcChain.xml><?xml version="1.0" encoding="utf-8"?>
<calcChain xmlns="http://schemas.openxmlformats.org/spreadsheetml/2006/main">
  <c r="C3" i="17" l="1"/>
  <c r="A321" i="28" l="1"/>
  <c r="A373" i="28"/>
  <c r="A377" i="28"/>
  <c r="A381" i="28"/>
  <c r="A385" i="28"/>
  <c r="A29" i="28"/>
  <c r="A33" i="28"/>
  <c r="A37" i="28"/>
  <c r="A41" i="28"/>
  <c r="A45" i="28"/>
  <c r="A49" i="28"/>
  <c r="A53" i="28"/>
  <c r="A57" i="28"/>
  <c r="A61" i="28"/>
  <c r="A65" i="28"/>
  <c r="A69" i="28"/>
  <c r="A73" i="28"/>
  <c r="A77" i="28"/>
  <c r="A81" i="28"/>
  <c r="A85" i="28"/>
  <c r="A89" i="28"/>
  <c r="A93" i="28"/>
  <c r="A97" i="28"/>
  <c r="A101" i="28"/>
  <c r="A105" i="28"/>
  <c r="A109" i="28"/>
  <c r="A113" i="28"/>
  <c r="A117" i="28"/>
  <c r="A121" i="28"/>
  <c r="A125" i="28"/>
  <c r="A129" i="28"/>
  <c r="A133" i="28"/>
  <c r="A137" i="28"/>
  <c r="A141" i="28"/>
  <c r="A145" i="28"/>
  <c r="A149" i="28"/>
  <c r="A153" i="28"/>
  <c r="A157" i="28"/>
  <c r="A161" i="28"/>
  <c r="A165" i="28"/>
  <c r="A169" i="28"/>
  <c r="A173" i="28"/>
  <c r="A177" i="28"/>
  <c r="A181" i="28"/>
  <c r="A185" i="28"/>
  <c r="A189" i="28"/>
  <c r="A193" i="28"/>
  <c r="A197" i="28"/>
  <c r="A201" i="28"/>
  <c r="A205" i="28"/>
  <c r="A209" i="28"/>
  <c r="A213" i="28"/>
  <c r="A217" i="28"/>
  <c r="A221" i="28"/>
  <c r="A225" i="28"/>
  <c r="A229" i="28"/>
  <c r="A233" i="28"/>
  <c r="A237" i="28"/>
  <c r="A241" i="28"/>
  <c r="A245" i="28"/>
  <c r="A249" i="28"/>
  <c r="A253" i="28"/>
  <c r="A257" i="28"/>
  <c r="A261" i="28"/>
  <c r="A265" i="28"/>
  <c r="A269" i="28"/>
  <c r="A273" i="28"/>
  <c r="A277" i="28"/>
  <c r="A281" i="28"/>
  <c r="A285" i="28"/>
  <c r="A289" i="28"/>
  <c r="A293" i="28"/>
  <c r="A297" i="28"/>
  <c r="A301" i="28"/>
  <c r="A305" i="28"/>
  <c r="A309" i="28"/>
  <c r="A313" i="28"/>
  <c r="A317" i="28"/>
  <c r="A325" i="28"/>
  <c r="A329" i="28"/>
  <c r="A333" i="28"/>
  <c r="A337" i="28"/>
  <c r="A341" i="28"/>
  <c r="A345" i="28"/>
  <c r="A349" i="28"/>
  <c r="A353" i="28"/>
  <c r="A357" i="28"/>
  <c r="A361" i="28"/>
  <c r="A365" i="28"/>
  <c r="A369" i="28"/>
  <c r="A9" i="28"/>
  <c r="A13" i="28"/>
  <c r="A17" i="28"/>
  <c r="A21" i="28"/>
  <c r="A25" i="28"/>
  <c r="A5" i="28"/>
  <c r="A341" i="26"/>
  <c r="A98" i="27"/>
  <c r="A94" i="27"/>
  <c r="A90" i="27"/>
  <c r="A86" i="27"/>
  <c r="A82" i="27"/>
  <c r="A78" i="27"/>
  <c r="A74" i="27"/>
  <c r="A70" i="27"/>
  <c r="A66" i="27"/>
  <c r="A62" i="27"/>
  <c r="A58" i="27"/>
  <c r="A54" i="27"/>
  <c r="A50" i="27"/>
  <c r="A46" i="27"/>
  <c r="A42" i="27"/>
  <c r="A38" i="27"/>
  <c r="A34" i="27"/>
  <c r="A30" i="27"/>
  <c r="A26" i="27"/>
  <c r="A22" i="27"/>
  <c r="A18" i="27"/>
  <c r="A14" i="27"/>
  <c r="A10" i="27"/>
  <c r="A6" i="27"/>
  <c r="A9" i="26"/>
  <c r="A13" i="26"/>
  <c r="A17" i="26"/>
  <c r="A21" i="26"/>
  <c r="A25" i="26"/>
  <c r="A29" i="26"/>
  <c r="A33" i="26"/>
  <c r="A37" i="26"/>
  <c r="A41" i="26"/>
  <c r="A45" i="26"/>
  <c r="A49" i="26"/>
  <c r="A53" i="26"/>
  <c r="A57" i="26"/>
  <c r="A61" i="26"/>
  <c r="A65" i="26"/>
  <c r="A69" i="26"/>
  <c r="A73" i="26"/>
  <c r="A77" i="26"/>
  <c r="A81" i="26"/>
  <c r="A85" i="26"/>
  <c r="A89" i="26"/>
  <c r="A93" i="26"/>
  <c r="A97" i="26"/>
  <c r="A101" i="26"/>
  <c r="A105" i="26"/>
  <c r="A109" i="26"/>
  <c r="A113" i="26"/>
  <c r="A117" i="26"/>
  <c r="A121" i="26"/>
  <c r="A125" i="26"/>
  <c r="A129" i="26"/>
  <c r="A133" i="26"/>
  <c r="A137" i="26"/>
  <c r="A141" i="26"/>
  <c r="A145" i="26"/>
  <c r="A149" i="26"/>
  <c r="A153" i="26"/>
  <c r="A157" i="26"/>
  <c r="A161" i="26"/>
  <c r="A165" i="26"/>
  <c r="A169" i="26"/>
  <c r="A173" i="26"/>
  <c r="A177" i="26"/>
  <c r="A181" i="26"/>
  <c r="A185" i="26"/>
  <c r="A189" i="26"/>
  <c r="A193" i="26"/>
  <c r="A197" i="26"/>
  <c r="A201" i="26"/>
  <c r="A205" i="26"/>
  <c r="A209" i="26"/>
  <c r="A213" i="26"/>
  <c r="A217" i="26"/>
  <c r="A221" i="26"/>
  <c r="A225" i="26"/>
  <c r="A229" i="26"/>
  <c r="A233" i="26"/>
  <c r="A237" i="26"/>
  <c r="A241" i="26"/>
  <c r="A245" i="26"/>
  <c r="A249" i="26"/>
  <c r="A253" i="26"/>
  <c r="A257" i="26"/>
  <c r="A261" i="26"/>
  <c r="A265" i="26"/>
  <c r="A269" i="26"/>
  <c r="A273" i="26"/>
  <c r="A277" i="26"/>
  <c r="A281" i="26"/>
  <c r="A285" i="26"/>
  <c r="A289" i="26"/>
  <c r="A293" i="26"/>
  <c r="A297" i="26"/>
  <c r="A301" i="26"/>
  <c r="A305" i="26"/>
  <c r="A309" i="26"/>
  <c r="A313" i="26"/>
  <c r="A317" i="26"/>
  <c r="A321" i="26"/>
  <c r="A325" i="26"/>
  <c r="A329" i="26"/>
  <c r="A333" i="26"/>
  <c r="A337" i="26"/>
  <c r="A345" i="26"/>
  <c r="A349" i="26"/>
  <c r="A353" i="26"/>
  <c r="A357" i="26"/>
  <c r="A361" i="26"/>
  <c r="A365" i="26"/>
  <c r="A369" i="26"/>
  <c r="A373" i="26"/>
  <c r="A377" i="26"/>
  <c r="A381" i="26"/>
  <c r="A385" i="26"/>
  <c r="A5" i="26"/>
  <c r="A98" i="25"/>
  <c r="A94" i="25"/>
  <c r="A90" i="25"/>
  <c r="A86" i="25"/>
  <c r="A82" i="25"/>
  <c r="A78" i="25"/>
  <c r="A74" i="25"/>
  <c r="A70" i="25"/>
  <c r="A66" i="25"/>
  <c r="A62" i="25"/>
  <c r="A58" i="25"/>
  <c r="A54" i="25"/>
  <c r="A50" i="25"/>
  <c r="A46" i="25"/>
  <c r="A42" i="25"/>
  <c r="A38" i="25"/>
  <c r="A34" i="25"/>
  <c r="A30" i="25"/>
  <c r="A26" i="25"/>
  <c r="A22" i="25"/>
  <c r="A18" i="25"/>
  <c r="A14" i="25"/>
  <c r="A10" i="25"/>
  <c r="A6" i="25"/>
  <c r="A229" i="7"/>
  <c r="A233" i="7"/>
  <c r="A237" i="7"/>
  <c r="A241" i="7"/>
  <c r="A245" i="7"/>
  <c r="A249" i="7"/>
  <c r="A253" i="7"/>
  <c r="A257" i="7"/>
  <c r="A261" i="7"/>
  <c r="A265" i="7"/>
  <c r="A269" i="7"/>
  <c r="A273" i="7"/>
  <c r="A277" i="7"/>
  <c r="A281" i="7"/>
  <c r="A285" i="7"/>
  <c r="A289" i="7"/>
  <c r="A293" i="7"/>
  <c r="A297" i="7"/>
  <c r="A301" i="7"/>
  <c r="A305" i="7"/>
  <c r="A309" i="7"/>
  <c r="A313" i="7"/>
  <c r="A317" i="7"/>
  <c r="A321" i="7"/>
  <c r="A325" i="7"/>
  <c r="A329" i="7"/>
  <c r="A333" i="7"/>
  <c r="A337" i="7"/>
  <c r="A209" i="7"/>
  <c r="A213" i="7"/>
  <c r="A217" i="7"/>
  <c r="A221" i="7"/>
  <c r="A225" i="7"/>
  <c r="A181" i="7"/>
  <c r="A185" i="7"/>
  <c r="A189" i="7"/>
  <c r="A193" i="7"/>
  <c r="A197" i="7"/>
  <c r="A201" i="7"/>
  <c r="A205" i="7"/>
  <c r="A157" i="7"/>
  <c r="A161" i="7"/>
  <c r="A165" i="7"/>
  <c r="A169" i="7"/>
  <c r="A173" i="7"/>
  <c r="A177" i="7"/>
  <c r="A133" i="7"/>
  <c r="A137" i="7"/>
  <c r="A141" i="7"/>
  <c r="A145" i="7"/>
  <c r="A149" i="7"/>
  <c r="A153" i="7"/>
  <c r="A93" i="7"/>
  <c r="A97" i="7"/>
  <c r="A101" i="7"/>
  <c r="A105" i="7"/>
  <c r="A109" i="7"/>
  <c r="A113" i="7"/>
  <c r="A117" i="7"/>
  <c r="A121" i="7"/>
  <c r="A125" i="7"/>
  <c r="A129" i="7"/>
  <c r="A57" i="7"/>
  <c r="A61" i="7"/>
  <c r="A65" i="7"/>
  <c r="A69" i="7"/>
  <c r="A73" i="7"/>
  <c r="A77" i="7"/>
  <c r="A81" i="7"/>
  <c r="A85" i="7"/>
  <c r="A89" i="7"/>
  <c r="A37" i="7"/>
  <c r="A41" i="7"/>
  <c r="A45" i="7"/>
  <c r="A49" i="7"/>
  <c r="A53" i="7"/>
  <c r="A29" i="7"/>
  <c r="A33" i="7"/>
  <c r="A17" i="7"/>
  <c r="A21" i="7"/>
  <c r="A25" i="7"/>
  <c r="A9" i="7"/>
  <c r="A13" i="7"/>
  <c r="A5" i="7"/>
  <c r="AA7" i="3"/>
  <c r="C4" i="17" s="1"/>
  <c r="AA6" i="3"/>
  <c r="AC6" i="3"/>
  <c r="E3" i="17" s="1"/>
  <c r="AE6" i="3"/>
  <c r="AG6" i="3"/>
  <c r="I3" i="17" s="1"/>
  <c r="AA8" i="3"/>
  <c r="C5" i="17" s="1"/>
  <c r="AA9" i="3"/>
  <c r="AG25" i="3"/>
  <c r="I5" i="20" s="1"/>
  <c r="AE25" i="3"/>
  <c r="G5" i="20" s="1"/>
  <c r="AC25" i="3"/>
  <c r="AA18" i="3"/>
  <c r="C4" i="19" s="1"/>
  <c r="AC7" i="3"/>
  <c r="E4" i="17" s="1"/>
  <c r="AG27" i="3"/>
  <c r="I7" i="20" s="1"/>
  <c r="AE27" i="3"/>
  <c r="G7" i="20" s="1"/>
  <c r="AC27" i="3"/>
  <c r="AA27" i="3"/>
  <c r="AG26" i="3"/>
  <c r="AE26" i="3"/>
  <c r="AC26" i="3"/>
  <c r="AA26" i="3"/>
  <c r="AA25" i="3"/>
  <c r="AG24" i="3"/>
  <c r="AE24" i="3"/>
  <c r="G4" i="20" s="1"/>
  <c r="AC24" i="3"/>
  <c r="AA24" i="3"/>
  <c r="C4" i="20" s="1"/>
  <c r="AG22" i="3"/>
  <c r="I8" i="19" s="1"/>
  <c r="AE22" i="3"/>
  <c r="G8" i="19" s="1"/>
  <c r="AC22" i="3"/>
  <c r="AA22" i="3"/>
  <c r="C8" i="19" s="1"/>
  <c r="AG21" i="3"/>
  <c r="I7" i="19" s="1"/>
  <c r="AE21" i="3"/>
  <c r="G7" i="19" s="1"/>
  <c r="AC21" i="3"/>
  <c r="E7" i="19" s="1"/>
  <c r="AA21" i="3"/>
  <c r="AG20" i="3"/>
  <c r="I6" i="19" s="1"/>
  <c r="AE20" i="3"/>
  <c r="G6" i="19"/>
  <c r="AC20" i="3"/>
  <c r="AA20" i="3"/>
  <c r="AG19" i="3"/>
  <c r="I5" i="19" s="1"/>
  <c r="AE19" i="3"/>
  <c r="G5" i="19" s="1"/>
  <c r="AC19" i="3"/>
  <c r="AA19" i="3"/>
  <c r="C5" i="19" s="1"/>
  <c r="AG18" i="3"/>
  <c r="AE18" i="3"/>
  <c r="AC18" i="3"/>
  <c r="AG16" i="3"/>
  <c r="I7" i="18" s="1"/>
  <c r="AE16" i="3"/>
  <c r="G7" i="18" s="1"/>
  <c r="AC16" i="3"/>
  <c r="E7" i="18" s="1"/>
  <c r="AA16" i="3"/>
  <c r="C7" i="18" s="1"/>
  <c r="AG15" i="3"/>
  <c r="I6" i="18" s="1"/>
  <c r="AE15" i="3"/>
  <c r="G6" i="18"/>
  <c r="AC15" i="3"/>
  <c r="E6" i="18" s="1"/>
  <c r="AA15" i="3"/>
  <c r="C6" i="18" s="1"/>
  <c r="AG14" i="3"/>
  <c r="I5" i="18" s="1"/>
  <c r="AE14" i="3"/>
  <c r="G5" i="18" s="1"/>
  <c r="AC14" i="3"/>
  <c r="AA14" i="3"/>
  <c r="C5" i="18" s="1"/>
  <c r="AG13" i="3"/>
  <c r="AE13" i="3"/>
  <c r="G4" i="18" s="1"/>
  <c r="AC13" i="3"/>
  <c r="E4" i="18" s="1"/>
  <c r="AA13" i="3"/>
  <c r="C4" i="18" s="1"/>
  <c r="AG11" i="3"/>
  <c r="AE11" i="3"/>
  <c r="G8" i="17" s="1"/>
  <c r="AC11" i="3"/>
  <c r="E8" i="17" s="1"/>
  <c r="AA11" i="3"/>
  <c r="C8" i="17" s="1"/>
  <c r="AG10" i="3"/>
  <c r="AE10" i="3"/>
  <c r="G7" i="17" s="1"/>
  <c r="AC10" i="3"/>
  <c r="E7" i="17" s="1"/>
  <c r="AA10" i="3"/>
  <c r="AG9" i="3"/>
  <c r="I6" i="17" s="1"/>
  <c r="AE9" i="3"/>
  <c r="G6" i="17" s="1"/>
  <c r="AC9" i="3"/>
  <c r="E6" i="17" s="1"/>
  <c r="AG8" i="3"/>
  <c r="I5" i="17" s="1"/>
  <c r="AE8" i="3"/>
  <c r="AC8" i="3"/>
  <c r="AG7" i="3"/>
  <c r="I4" i="17" s="1"/>
  <c r="AE7" i="3"/>
  <c r="G4" i="17" s="1"/>
  <c r="C8" i="5"/>
  <c r="C9" i="5"/>
  <c r="A6" i="6"/>
  <c r="A10" i="6"/>
  <c r="A14" i="6"/>
  <c r="A18" i="6"/>
  <c r="A22" i="6"/>
  <c r="A26" i="6"/>
  <c r="A30" i="6"/>
  <c r="A34" i="6"/>
  <c r="A38" i="6"/>
  <c r="A42" i="6"/>
  <c r="A50" i="6"/>
  <c r="A54" i="6"/>
  <c r="A58" i="6"/>
  <c r="A62" i="6"/>
  <c r="A66" i="6"/>
  <c r="A70" i="6"/>
  <c r="A74" i="6"/>
  <c r="A78" i="6"/>
  <c r="A82" i="6"/>
  <c r="A86" i="6"/>
  <c r="A90" i="6"/>
  <c r="A94" i="6"/>
  <c r="A98" i="6"/>
  <c r="B5" i="5"/>
  <c r="B7" i="5"/>
  <c r="B9" i="5"/>
  <c r="C10" i="5"/>
  <c r="B11" i="5"/>
  <c r="C11" i="5"/>
  <c r="C12" i="5"/>
  <c r="B13" i="5"/>
  <c r="C13" i="5"/>
  <c r="C14" i="5"/>
  <c r="B15" i="5"/>
  <c r="B17" i="5"/>
  <c r="B19" i="5"/>
  <c r="C19" i="5"/>
  <c r="C20" i="5"/>
  <c r="B21" i="5"/>
  <c r="C21" i="5"/>
  <c r="C22" i="5"/>
  <c r="B23" i="5"/>
  <c r="C23" i="5"/>
  <c r="C24" i="5"/>
  <c r="B25" i="5"/>
  <c r="C25" i="5"/>
  <c r="C26" i="5"/>
  <c r="B27" i="5"/>
  <c r="M6" i="3"/>
  <c r="Q6" i="3"/>
  <c r="M7" i="3"/>
  <c r="Q7" i="3"/>
  <c r="B5" i="4" s="1"/>
  <c r="M8" i="3"/>
  <c r="Q8" i="3"/>
  <c r="M9" i="3"/>
  <c r="Q9" i="3"/>
  <c r="M10" i="3"/>
  <c r="Q10" i="3"/>
  <c r="B13" i="4" s="1"/>
  <c r="M11" i="3"/>
  <c r="Q11" i="3"/>
  <c r="M12" i="3"/>
  <c r="Q12" i="3"/>
  <c r="B15" i="4" s="1"/>
  <c r="M13" i="3"/>
  <c r="M14" i="3"/>
  <c r="M15" i="3"/>
  <c r="M16" i="3"/>
  <c r="M17" i="3"/>
  <c r="M18" i="3"/>
  <c r="M19" i="3"/>
  <c r="M20" i="3"/>
  <c r="M21" i="3"/>
  <c r="M22" i="3"/>
  <c r="M23" i="3"/>
  <c r="Q23" i="3"/>
  <c r="M24" i="3"/>
  <c r="Q24" i="3"/>
  <c r="M25" i="3"/>
  <c r="Q25" i="3"/>
  <c r="M26" i="3"/>
  <c r="Q26" i="3"/>
  <c r="M27" i="3"/>
  <c r="Q27" i="3"/>
  <c r="M28" i="3"/>
  <c r="Q28" i="3"/>
  <c r="M29" i="3"/>
  <c r="Q29" i="3"/>
  <c r="M30" i="3"/>
  <c r="Q30" i="3"/>
  <c r="M31" i="3"/>
  <c r="Q31" i="3"/>
  <c r="B21" i="4" s="1"/>
  <c r="M32" i="3"/>
  <c r="Q32" i="3"/>
  <c r="M33" i="3"/>
  <c r="M34" i="3"/>
  <c r="M35" i="3"/>
  <c r="Q35" i="3"/>
  <c r="M36" i="3"/>
  <c r="Q36" i="3"/>
  <c r="M37" i="3"/>
  <c r="M38" i="3"/>
  <c r="M39" i="3"/>
  <c r="Q39" i="3"/>
  <c r="M40" i="3"/>
  <c r="Q40" i="3"/>
  <c r="B9" i="4" s="1"/>
  <c r="M41" i="3"/>
  <c r="Q41" i="3"/>
  <c r="M42" i="3"/>
  <c r="M43" i="3"/>
  <c r="M44" i="3"/>
  <c r="Q44" i="3"/>
  <c r="M45" i="3"/>
  <c r="Q45" i="3"/>
  <c r="M46" i="3"/>
  <c r="Q46" i="3"/>
  <c r="M47" i="3"/>
  <c r="Q47" i="3"/>
  <c r="M48" i="3"/>
  <c r="Q48" i="3"/>
  <c r="M49" i="3"/>
  <c r="Q49" i="3"/>
  <c r="M50" i="3"/>
  <c r="Q50" i="3"/>
  <c r="M51" i="3"/>
  <c r="Q51" i="3"/>
  <c r="M52" i="3"/>
  <c r="Q52" i="3"/>
  <c r="M53" i="3"/>
  <c r="Q53" i="3"/>
  <c r="B17" i="4" s="1"/>
  <c r="M54" i="3"/>
  <c r="Q54" i="3"/>
  <c r="M55" i="3"/>
  <c r="Q55" i="3"/>
  <c r="M56" i="3"/>
  <c r="Q56" i="3"/>
  <c r="B19" i="4"/>
  <c r="M57" i="3"/>
  <c r="Q57" i="3"/>
  <c r="B7" i="4" s="1"/>
  <c r="M58" i="3"/>
  <c r="Q58" i="3"/>
  <c r="M59" i="3"/>
  <c r="Q59" i="3"/>
  <c r="M60" i="3"/>
  <c r="Q60" i="3"/>
  <c r="M61" i="3"/>
  <c r="Q61" i="3"/>
  <c r="M62" i="3"/>
  <c r="Q62" i="3"/>
  <c r="M63" i="3"/>
  <c r="M64" i="3"/>
  <c r="M65" i="3"/>
  <c r="M66" i="3"/>
  <c r="M67" i="3"/>
  <c r="Q67" i="3"/>
  <c r="M68" i="3"/>
  <c r="Q68" i="3"/>
  <c r="M69" i="3"/>
  <c r="Q69" i="3"/>
  <c r="M70" i="3"/>
  <c r="Q70" i="3"/>
  <c r="M71" i="3"/>
  <c r="Q71" i="3"/>
  <c r="M72" i="3"/>
  <c r="Q72" i="3"/>
  <c r="M73" i="3"/>
  <c r="Q73" i="3"/>
  <c r="B23" i="4" s="1"/>
  <c r="M74" i="3"/>
  <c r="M75" i="3"/>
  <c r="M76" i="3"/>
  <c r="M77" i="3"/>
  <c r="M78" i="3"/>
  <c r="M79" i="3"/>
  <c r="M80" i="3"/>
  <c r="Q80" i="3"/>
  <c r="M81" i="3"/>
  <c r="Q81" i="3"/>
  <c r="M82" i="3"/>
  <c r="Q82" i="3"/>
  <c r="M83" i="3"/>
  <c r="Q83" i="3"/>
  <c r="M84" i="3"/>
  <c r="Q84" i="3"/>
  <c r="M85" i="3"/>
  <c r="Q85" i="3"/>
  <c r="B27" i="4" s="1"/>
  <c r="M86" i="3"/>
  <c r="Q86" i="3"/>
  <c r="M87" i="3"/>
  <c r="Q87" i="3"/>
  <c r="B25" i="4"/>
  <c r="M88" i="3"/>
  <c r="Q88" i="3"/>
  <c r="M89" i="3"/>
  <c r="Q89" i="3"/>
  <c r="B11" i="4"/>
  <c r="M90" i="3"/>
  <c r="Q90" i="3"/>
  <c r="M91" i="3"/>
  <c r="Q91" i="3"/>
  <c r="M92" i="3"/>
  <c r="Q92" i="3"/>
  <c r="M93" i="3"/>
  <c r="Q93" i="3"/>
  <c r="M94" i="3"/>
  <c r="Q94" i="3"/>
  <c r="M95" i="3"/>
  <c r="Q95" i="3"/>
  <c r="M96" i="3"/>
  <c r="Q96" i="3"/>
  <c r="M97" i="3"/>
  <c r="Q97" i="3"/>
  <c r="M98" i="3"/>
  <c r="Q98" i="3"/>
  <c r="F9" i="2"/>
  <c r="F16" i="2"/>
  <c r="F22" i="2"/>
  <c r="F39" i="2"/>
  <c r="F41" i="1"/>
  <c r="F42" i="1"/>
  <c r="F43" i="1"/>
  <c r="F44" i="1"/>
  <c r="F45" i="1"/>
  <c r="E55" i="1"/>
  <c r="E61" i="1"/>
  <c r="I6" i="20"/>
  <c r="E8" i="19"/>
  <c r="I4" i="19"/>
  <c r="G3" i="17"/>
  <c r="E5" i="17"/>
  <c r="I8" i="17"/>
  <c r="C7" i="19"/>
  <c r="E4" i="20"/>
  <c r="E6" i="19"/>
  <c r="C6" i="17"/>
  <c r="C6" i="19"/>
  <c r="C5" i="20"/>
  <c r="AH11" i="3" l="1"/>
  <c r="J8" i="17" s="1"/>
  <c r="AB26" i="3"/>
  <c r="D6" i="20" s="1"/>
  <c r="AF20" i="3"/>
  <c r="H6" i="19" s="1"/>
  <c r="AB27" i="3"/>
  <c r="D7" i="20" s="1"/>
  <c r="AD27" i="3"/>
  <c r="F7" i="20" s="1"/>
  <c r="AF27" i="3"/>
  <c r="H7" i="20" s="1"/>
  <c r="C7" i="20"/>
  <c r="AH27" i="3"/>
  <c r="J7" i="20" s="1"/>
  <c r="E7" i="20"/>
  <c r="AF26" i="3"/>
  <c r="H6" i="20" s="1"/>
  <c r="G6" i="20"/>
  <c r="AD26" i="3"/>
  <c r="F6" i="20" s="1"/>
  <c r="E6" i="20"/>
  <c r="C6" i="20"/>
  <c r="AH26" i="3"/>
  <c r="J6" i="20" s="1"/>
  <c r="AE28" i="3"/>
  <c r="G10" i="20" s="1"/>
  <c r="AB25" i="3"/>
  <c r="D5" i="20" s="1"/>
  <c r="AD25" i="3"/>
  <c r="F5" i="20" s="1"/>
  <c r="AH25" i="3"/>
  <c r="J5" i="20" s="1"/>
  <c r="AC28" i="3"/>
  <c r="E10" i="20" s="1"/>
  <c r="AG28" i="3"/>
  <c r="AQ35" i="3" s="1"/>
  <c r="E5" i="20"/>
  <c r="AF25" i="3"/>
  <c r="H5" i="20" s="1"/>
  <c r="AD24" i="3"/>
  <c r="F4" i="20" s="1"/>
  <c r="I4" i="20"/>
  <c r="AF24" i="3"/>
  <c r="H4" i="20" s="1"/>
  <c r="AH24" i="3"/>
  <c r="J4" i="20" s="1"/>
  <c r="AB24" i="3"/>
  <c r="D4" i="20" s="1"/>
  <c r="AA28" i="3"/>
  <c r="AD22" i="3"/>
  <c r="F8" i="19" s="1"/>
  <c r="AH22" i="3"/>
  <c r="J8" i="19" s="1"/>
  <c r="AB22" i="3"/>
  <c r="D8" i="19" s="1"/>
  <c r="AF22" i="3"/>
  <c r="H8" i="19" s="1"/>
  <c r="AB21" i="3"/>
  <c r="D7" i="19" s="1"/>
  <c r="AD21" i="3"/>
  <c r="F7" i="19" s="1"/>
  <c r="AH21" i="3"/>
  <c r="J7" i="19" s="1"/>
  <c r="AF21" i="3"/>
  <c r="H7" i="19" s="1"/>
  <c r="AD20" i="3"/>
  <c r="F6" i="19" s="1"/>
  <c r="AH20" i="3"/>
  <c r="J6" i="19" s="1"/>
  <c r="AB20" i="3"/>
  <c r="D6" i="19" s="1"/>
  <c r="AF19" i="3"/>
  <c r="H5" i="19" s="1"/>
  <c r="AB19" i="3"/>
  <c r="D5" i="19" s="1"/>
  <c r="AD19" i="3"/>
  <c r="F5" i="19" s="1"/>
  <c r="AH19" i="3"/>
  <c r="J5" i="19" s="1"/>
  <c r="AG23" i="3"/>
  <c r="AQ34" i="3" s="1"/>
  <c r="H7" i="16" s="1"/>
  <c r="E5" i="19"/>
  <c r="AD18" i="3"/>
  <c r="F4" i="19" s="1"/>
  <c r="E4" i="19"/>
  <c r="AB18" i="3"/>
  <c r="D4" i="19" s="1"/>
  <c r="AC23" i="3"/>
  <c r="E10" i="19" s="1"/>
  <c r="AA23" i="3"/>
  <c r="AK34" i="3" s="1"/>
  <c r="B7" i="16" s="1"/>
  <c r="AH18" i="3"/>
  <c r="J4" i="19" s="1"/>
  <c r="AE23" i="3"/>
  <c r="AF18" i="3"/>
  <c r="H4" i="19" s="1"/>
  <c r="G4" i="19"/>
  <c r="AF16" i="3"/>
  <c r="H7" i="18" s="1"/>
  <c r="AH16" i="3"/>
  <c r="J7" i="18" s="1"/>
  <c r="AB16" i="3"/>
  <c r="D7" i="18" s="1"/>
  <c r="AD16" i="3"/>
  <c r="F7" i="18" s="1"/>
  <c r="AH15" i="3"/>
  <c r="J6" i="18" s="1"/>
  <c r="AF15" i="3"/>
  <c r="H6" i="18" s="1"/>
  <c r="AD15" i="3"/>
  <c r="F6" i="18" s="1"/>
  <c r="AB15" i="3"/>
  <c r="D6" i="18" s="1"/>
  <c r="AH14" i="3"/>
  <c r="J5" i="18" s="1"/>
  <c r="AG17" i="3"/>
  <c r="AQ33" i="3" s="1"/>
  <c r="H6" i="16" s="1"/>
  <c r="AB14" i="3"/>
  <c r="D5" i="18" s="1"/>
  <c r="E5" i="18"/>
  <c r="AF14" i="3"/>
  <c r="H5" i="18" s="1"/>
  <c r="AD14" i="3"/>
  <c r="F5" i="18" s="1"/>
  <c r="I4" i="18"/>
  <c r="AC17" i="3"/>
  <c r="AH13" i="3"/>
  <c r="J4" i="18" s="1"/>
  <c r="AD13" i="3"/>
  <c r="F4" i="18" s="1"/>
  <c r="AA17" i="3"/>
  <c r="AF13" i="3"/>
  <c r="H4" i="18" s="1"/>
  <c r="AE17" i="3"/>
  <c r="AB13" i="3"/>
  <c r="D4" i="18" s="1"/>
  <c r="AF11" i="3"/>
  <c r="H8" i="17" s="1"/>
  <c r="AD11" i="3"/>
  <c r="F8" i="17" s="1"/>
  <c r="AB11" i="3"/>
  <c r="D8" i="17" s="1"/>
  <c r="AB10" i="3"/>
  <c r="D7" i="17" s="1"/>
  <c r="I7" i="17"/>
  <c r="AD10" i="3"/>
  <c r="F7" i="17" s="1"/>
  <c r="AH10" i="3"/>
  <c r="J7" i="17" s="1"/>
  <c r="AF10" i="3"/>
  <c r="H7" i="17" s="1"/>
  <c r="C7" i="17"/>
  <c r="AD9" i="3"/>
  <c r="F6" i="17" s="1"/>
  <c r="AB9" i="3"/>
  <c r="D6" i="17" s="1"/>
  <c r="AH9" i="3"/>
  <c r="J6" i="17" s="1"/>
  <c r="AF9" i="3"/>
  <c r="H6" i="17" s="1"/>
  <c r="AF8" i="3"/>
  <c r="H5" i="17" s="1"/>
  <c r="AH8" i="3"/>
  <c r="J5" i="17" s="1"/>
  <c r="AB8" i="3"/>
  <c r="D5" i="17" s="1"/>
  <c r="AD8" i="3"/>
  <c r="F5" i="17" s="1"/>
  <c r="G5" i="17"/>
  <c r="AH7" i="3"/>
  <c r="J4" i="17" s="1"/>
  <c r="AB7" i="3"/>
  <c r="D4" i="17" s="1"/>
  <c r="AD7" i="3"/>
  <c r="F4" i="17" s="1"/>
  <c r="AF7" i="3"/>
  <c r="H4" i="17" s="1"/>
  <c r="AE12" i="3"/>
  <c r="AO32" i="3" s="1"/>
  <c r="F5" i="16" s="1"/>
  <c r="AG12" i="3"/>
  <c r="AQ32" i="3" s="1"/>
  <c r="H5" i="16" s="1"/>
  <c r="AH6" i="3"/>
  <c r="J3" i="17" s="1"/>
  <c r="AD6" i="3"/>
  <c r="F3" i="17" s="1"/>
  <c r="AB6" i="3"/>
  <c r="D3" i="17" s="1"/>
  <c r="AF6" i="3"/>
  <c r="H3" i="17" s="1"/>
  <c r="AA12" i="3"/>
  <c r="AC12" i="3"/>
  <c r="AO35" i="3" l="1"/>
  <c r="F8" i="16" s="1"/>
  <c r="I10" i="20"/>
  <c r="AM35" i="3"/>
  <c r="D8" i="16" s="1"/>
  <c r="AK35" i="3"/>
  <c r="AB28" i="3"/>
  <c r="D10" i="20" s="1"/>
  <c r="C10" i="20"/>
  <c r="AF28" i="3"/>
  <c r="H10" i="20" s="1"/>
  <c r="AD28" i="3"/>
  <c r="F10" i="20" s="1"/>
  <c r="H8" i="16"/>
  <c r="AH28" i="3"/>
  <c r="J10" i="20" s="1"/>
  <c r="I10" i="19"/>
  <c r="C10" i="19"/>
  <c r="AM34" i="3"/>
  <c r="AD23" i="3"/>
  <c r="F10" i="19" s="1"/>
  <c r="AH23" i="3"/>
  <c r="J10" i="19" s="1"/>
  <c r="AB23" i="3"/>
  <c r="D10" i="19" s="1"/>
  <c r="D7" i="16"/>
  <c r="AO34" i="3"/>
  <c r="G10" i="19"/>
  <c r="AF23" i="3"/>
  <c r="H10" i="19" s="1"/>
  <c r="I10" i="18"/>
  <c r="AD17" i="3"/>
  <c r="F10" i="18" s="1"/>
  <c r="AM33" i="3"/>
  <c r="D6" i="16" s="1"/>
  <c r="E10" i="18"/>
  <c r="AK33" i="3"/>
  <c r="AB17" i="3"/>
  <c r="D10" i="18" s="1"/>
  <c r="AH17" i="3"/>
  <c r="J10" i="18" s="1"/>
  <c r="C10" i="18"/>
  <c r="G10" i="18"/>
  <c r="AO33" i="3"/>
  <c r="AF17" i="3"/>
  <c r="H10" i="18" s="1"/>
  <c r="G9" i="17"/>
  <c r="I9" i="17"/>
  <c r="C9" i="17"/>
  <c r="AB12" i="3"/>
  <c r="D9" i="17" s="1"/>
  <c r="AH12" i="3"/>
  <c r="J9" i="17" s="1"/>
  <c r="AK32" i="3"/>
  <c r="AF12" i="3"/>
  <c r="H9" i="17" s="1"/>
  <c r="AD12" i="3"/>
  <c r="F9" i="17" s="1"/>
  <c r="E9" i="17"/>
  <c r="AM32" i="3"/>
  <c r="AL35" i="3" l="1"/>
  <c r="C8" i="16" s="1"/>
  <c r="B8" i="16"/>
  <c r="AP35" i="3"/>
  <c r="G8" i="16" s="1"/>
  <c r="AN35" i="3"/>
  <c r="E8" i="16" s="1"/>
  <c r="AR35" i="3"/>
  <c r="I8" i="16" s="1"/>
  <c r="AL34" i="3"/>
  <c r="C7" i="16" s="1"/>
  <c r="AN34" i="3"/>
  <c r="E7" i="16" s="1"/>
  <c r="AP34" i="3"/>
  <c r="G7" i="16" s="1"/>
  <c r="F7" i="16"/>
  <c r="AR34" i="3"/>
  <c r="I7" i="16" s="1"/>
  <c r="AP33" i="3"/>
  <c r="G6" i="16" s="1"/>
  <c r="F6" i="16"/>
  <c r="B6" i="16"/>
  <c r="AL33" i="3"/>
  <c r="C6" i="16" s="1"/>
  <c r="AN33" i="3"/>
  <c r="E6" i="16" s="1"/>
  <c r="AR33" i="3"/>
  <c r="I6" i="16" s="1"/>
  <c r="D5" i="16"/>
  <c r="AN32" i="3"/>
  <c r="E5" i="16" s="1"/>
  <c r="AL32" i="3"/>
  <c r="C5" i="16" s="1"/>
  <c r="B5" i="16"/>
  <c r="AR32" i="3"/>
  <c r="I5" i="16" s="1"/>
  <c r="AP32" i="3"/>
  <c r="G5" i="16" s="1"/>
</calcChain>
</file>

<file path=xl/comments1.xml><?xml version="1.0" encoding="utf-8"?>
<comments xmlns="http://schemas.openxmlformats.org/spreadsheetml/2006/main">
  <authors>
    <author>MFIGUEROA</author>
  </authors>
  <commentList>
    <comment ref="M4" authorId="0">
      <text>
        <r>
          <rPr>
            <b/>
            <sz val="9"/>
            <color indexed="81"/>
            <rFont val="Tahoma"/>
            <family val="2"/>
          </rPr>
          <t>MFIGUEROA:</t>
        </r>
        <r>
          <rPr>
            <sz val="9"/>
            <color indexed="81"/>
            <rFont val="Tahoma"/>
            <family val="2"/>
          </rPr>
          <t xml:space="preserve">
Con lo que cuenta actualmente , cuantos docentes ya estan capacitados...</t>
        </r>
      </text>
    </comment>
    <comment ref="P4" authorId="0">
      <text>
        <r>
          <rPr>
            <b/>
            <sz val="9"/>
            <color indexed="81"/>
            <rFont val="Tahoma"/>
            <family val="2"/>
          </rPr>
          <t>MFIGUEROA:</t>
        </r>
        <r>
          <rPr>
            <sz val="9"/>
            <color indexed="81"/>
            <rFont val="Tahoma"/>
            <family val="2"/>
          </rPr>
          <t xml:space="preserve">
De donde toman el dato de cuantos docentes se capacitaran…..puede ser de Registro de docentes de la Institución...</t>
        </r>
      </text>
    </comment>
  </commentList>
</comments>
</file>

<file path=xl/comments2.xml><?xml version="1.0" encoding="utf-8"?>
<comments xmlns="http://schemas.openxmlformats.org/spreadsheetml/2006/main">
  <authors>
    <author>MFIGUEROA</author>
  </authors>
  <commentList>
    <comment ref="H5" authorId="0">
      <text>
        <r>
          <rPr>
            <b/>
            <sz val="9"/>
            <color indexed="81"/>
            <rFont val="Tahoma"/>
            <family val="2"/>
          </rPr>
          <t>MFIGUEROA:</t>
        </r>
        <r>
          <rPr>
            <sz val="9"/>
            <color indexed="81"/>
            <rFont val="Tahoma"/>
            <family val="2"/>
          </rPr>
          <t xml:space="preserve">
DESCRIBIR  DETALLADAMENTE EN QUE SE GASTO EL RECURSO FINANCIERO.</t>
        </r>
      </text>
    </comment>
    <comment ref="A6" authorId="0">
      <text>
        <r>
          <rPr>
            <b/>
            <sz val="9"/>
            <color indexed="81"/>
            <rFont val="Tahoma"/>
            <family val="2"/>
          </rPr>
          <t>MFIGUEROA:</t>
        </r>
        <r>
          <rPr>
            <sz val="9"/>
            <color indexed="81"/>
            <rFont val="Tahoma"/>
            <family val="2"/>
          </rPr>
          <t xml:space="preserve">
META 1 OBJETIVO 1</t>
        </r>
      </text>
    </comment>
    <comment ref="A10" authorId="0">
      <text>
        <r>
          <rPr>
            <b/>
            <sz val="9"/>
            <color indexed="81"/>
            <rFont val="Tahoma"/>
            <family val="2"/>
          </rPr>
          <t>MFIGUEROA:</t>
        </r>
        <r>
          <rPr>
            <sz val="9"/>
            <color indexed="81"/>
            <rFont val="Tahoma"/>
            <family val="2"/>
          </rPr>
          <t xml:space="preserve">
META 2 OBJETIVO 1</t>
        </r>
      </text>
    </comment>
    <comment ref="A14" authorId="0">
      <text>
        <r>
          <rPr>
            <b/>
            <sz val="9"/>
            <color indexed="81"/>
            <rFont val="Tahoma"/>
            <family val="2"/>
          </rPr>
          <t>MFIGUEROA:</t>
        </r>
        <r>
          <rPr>
            <sz val="9"/>
            <color indexed="81"/>
            <rFont val="Tahoma"/>
            <family val="2"/>
          </rPr>
          <t xml:space="preserve">
META 1 OBJETIVO2</t>
        </r>
      </text>
    </comment>
    <comment ref="A18" authorId="0">
      <text>
        <r>
          <rPr>
            <b/>
            <sz val="9"/>
            <color indexed="81"/>
            <rFont val="Tahoma"/>
            <family val="2"/>
          </rPr>
          <t>MFIGUEROA:</t>
        </r>
        <r>
          <rPr>
            <sz val="9"/>
            <color indexed="81"/>
            <rFont val="Tahoma"/>
            <family val="2"/>
          </rPr>
          <t xml:space="preserve">
META 2  OBJETIVO 2
</t>
        </r>
      </text>
    </comment>
    <comment ref="A22" authorId="0">
      <text>
        <r>
          <rPr>
            <b/>
            <sz val="9"/>
            <color indexed="81"/>
            <rFont val="Tahoma"/>
            <family val="2"/>
          </rPr>
          <t>MFIGUEROA:</t>
        </r>
        <r>
          <rPr>
            <sz val="9"/>
            <color indexed="81"/>
            <rFont val="Tahoma"/>
            <family val="2"/>
          </rPr>
          <t xml:space="preserve">
META 1 OBJETIVO 3</t>
        </r>
      </text>
    </comment>
    <comment ref="A26" authorId="0">
      <text>
        <r>
          <rPr>
            <b/>
            <sz val="9"/>
            <color indexed="81"/>
            <rFont val="Tahoma"/>
            <family val="2"/>
          </rPr>
          <t>MFIGUEROA:</t>
        </r>
        <r>
          <rPr>
            <sz val="9"/>
            <color indexed="81"/>
            <rFont val="Tahoma"/>
            <family val="2"/>
          </rPr>
          <t xml:space="preserve">
META 2 OBJETIVO 3</t>
        </r>
      </text>
    </comment>
    <comment ref="A30" authorId="0">
      <text>
        <r>
          <rPr>
            <b/>
            <sz val="9"/>
            <color indexed="81"/>
            <rFont val="Tahoma"/>
            <family val="2"/>
          </rPr>
          <t>MFIGUEROA:</t>
        </r>
        <r>
          <rPr>
            <sz val="9"/>
            <color indexed="81"/>
            <rFont val="Tahoma"/>
            <family val="2"/>
          </rPr>
          <t xml:space="preserve">
META 1 OBJETIVO 4</t>
        </r>
      </text>
    </comment>
    <comment ref="A34" authorId="0">
      <text>
        <r>
          <rPr>
            <b/>
            <sz val="9"/>
            <color indexed="81"/>
            <rFont val="Tahoma"/>
            <family val="2"/>
          </rPr>
          <t>MFIGUEROA:</t>
        </r>
        <r>
          <rPr>
            <sz val="9"/>
            <color indexed="81"/>
            <rFont val="Tahoma"/>
            <family val="2"/>
          </rPr>
          <t xml:space="preserve">
META 2 OBJETIVO 4</t>
        </r>
      </text>
    </comment>
    <comment ref="A38" authorId="0">
      <text>
        <r>
          <rPr>
            <b/>
            <sz val="9"/>
            <color indexed="81"/>
            <rFont val="Tahoma"/>
            <family val="2"/>
          </rPr>
          <t>MFIGUEROA:</t>
        </r>
        <r>
          <rPr>
            <sz val="9"/>
            <color indexed="81"/>
            <rFont val="Tahoma"/>
            <family val="2"/>
          </rPr>
          <t xml:space="preserve">
META 1 OBJETIVO 5</t>
        </r>
      </text>
    </comment>
    <comment ref="A42" authorId="0">
      <text>
        <r>
          <rPr>
            <b/>
            <sz val="9"/>
            <color indexed="81"/>
            <rFont val="Tahoma"/>
            <family val="2"/>
          </rPr>
          <t>MFIGUEROA:</t>
        </r>
        <r>
          <rPr>
            <sz val="9"/>
            <color indexed="81"/>
            <rFont val="Tahoma"/>
            <family val="2"/>
          </rPr>
          <t xml:space="preserve">
META 2 OBJETIVO 5</t>
        </r>
      </text>
    </comment>
    <comment ref="A46" authorId="0">
      <text>
        <r>
          <rPr>
            <b/>
            <sz val="9"/>
            <color indexed="81"/>
            <rFont val="Tahoma"/>
            <family val="2"/>
          </rPr>
          <t>MFIGUEROA:</t>
        </r>
        <r>
          <rPr>
            <sz val="9"/>
            <color indexed="81"/>
            <rFont val="Tahoma"/>
            <family val="2"/>
          </rPr>
          <t xml:space="preserve">
META 1 OBJETIVO 6</t>
        </r>
      </text>
    </comment>
    <comment ref="A50" authorId="0">
      <text>
        <r>
          <rPr>
            <b/>
            <sz val="9"/>
            <color indexed="81"/>
            <rFont val="Tahoma"/>
            <family val="2"/>
          </rPr>
          <t>MFIGUEROA:</t>
        </r>
        <r>
          <rPr>
            <sz val="9"/>
            <color indexed="81"/>
            <rFont val="Tahoma"/>
            <family val="2"/>
          </rPr>
          <t xml:space="preserve">
META 2 OBJETIVO 6 </t>
        </r>
      </text>
    </comment>
    <comment ref="A54" authorId="0">
      <text>
        <r>
          <rPr>
            <b/>
            <sz val="9"/>
            <color indexed="81"/>
            <rFont val="Tahoma"/>
            <family val="2"/>
          </rPr>
          <t>MFIGUEROA:</t>
        </r>
        <r>
          <rPr>
            <sz val="9"/>
            <color indexed="81"/>
            <rFont val="Tahoma"/>
            <family val="2"/>
          </rPr>
          <t xml:space="preserve">
META 1 OBJTIVO 7 </t>
        </r>
      </text>
    </comment>
    <comment ref="A58" authorId="0">
      <text>
        <r>
          <rPr>
            <b/>
            <sz val="9"/>
            <color indexed="81"/>
            <rFont val="Tahoma"/>
            <family val="2"/>
          </rPr>
          <t>MFIGUEROA:</t>
        </r>
        <r>
          <rPr>
            <sz val="9"/>
            <color indexed="81"/>
            <rFont val="Tahoma"/>
            <family val="2"/>
          </rPr>
          <t xml:space="preserve">
META 2 OBJTIVO 7</t>
        </r>
      </text>
    </comment>
    <comment ref="A62" authorId="0">
      <text>
        <r>
          <rPr>
            <b/>
            <sz val="9"/>
            <color indexed="81"/>
            <rFont val="Tahoma"/>
            <family val="2"/>
          </rPr>
          <t>MFIGUEROA:</t>
        </r>
        <r>
          <rPr>
            <sz val="9"/>
            <color indexed="81"/>
            <rFont val="Tahoma"/>
            <family val="2"/>
          </rPr>
          <t xml:space="preserve">
META 1 OBJETIVO 8</t>
        </r>
      </text>
    </comment>
    <comment ref="A66" authorId="0">
      <text>
        <r>
          <rPr>
            <b/>
            <sz val="9"/>
            <color indexed="81"/>
            <rFont val="Tahoma"/>
            <family val="2"/>
          </rPr>
          <t>MFIGUEROA:</t>
        </r>
        <r>
          <rPr>
            <sz val="9"/>
            <color indexed="81"/>
            <rFont val="Tahoma"/>
            <family val="2"/>
          </rPr>
          <t xml:space="preserve">
META 2 OBJETIVO 8</t>
        </r>
      </text>
    </comment>
    <comment ref="A70" authorId="0">
      <text>
        <r>
          <rPr>
            <b/>
            <sz val="9"/>
            <color indexed="81"/>
            <rFont val="Tahoma"/>
            <family val="2"/>
          </rPr>
          <t>MFIGUEROA:</t>
        </r>
        <r>
          <rPr>
            <sz val="9"/>
            <color indexed="81"/>
            <rFont val="Tahoma"/>
            <family val="2"/>
          </rPr>
          <t xml:space="preserve">
META 1 OBJETIVO 9</t>
        </r>
      </text>
    </comment>
    <comment ref="A74" authorId="0">
      <text>
        <r>
          <rPr>
            <b/>
            <sz val="9"/>
            <color indexed="81"/>
            <rFont val="Tahoma"/>
            <family val="2"/>
          </rPr>
          <t>MFIGUEROA:</t>
        </r>
        <r>
          <rPr>
            <sz val="9"/>
            <color indexed="81"/>
            <rFont val="Tahoma"/>
            <family val="2"/>
          </rPr>
          <t xml:space="preserve">
META 2 OBJETIVO 9</t>
        </r>
      </text>
    </comment>
    <comment ref="A78" authorId="0">
      <text>
        <r>
          <rPr>
            <b/>
            <sz val="9"/>
            <color indexed="81"/>
            <rFont val="Tahoma"/>
            <family val="2"/>
          </rPr>
          <t>MFIGUEROA:</t>
        </r>
        <r>
          <rPr>
            <sz val="9"/>
            <color indexed="81"/>
            <rFont val="Tahoma"/>
            <family val="2"/>
          </rPr>
          <t xml:space="preserve">
META 1 OBJETIVO 10</t>
        </r>
      </text>
    </comment>
    <comment ref="A82" authorId="0">
      <text>
        <r>
          <rPr>
            <b/>
            <sz val="9"/>
            <color indexed="81"/>
            <rFont val="Tahoma"/>
            <family val="2"/>
          </rPr>
          <t>MFIGUEROA:</t>
        </r>
        <r>
          <rPr>
            <sz val="9"/>
            <color indexed="81"/>
            <rFont val="Tahoma"/>
            <family val="2"/>
          </rPr>
          <t xml:space="preserve">
META 2 OBJETIVO 10</t>
        </r>
      </text>
    </comment>
    <comment ref="A86" authorId="0">
      <text>
        <r>
          <rPr>
            <b/>
            <sz val="9"/>
            <color indexed="81"/>
            <rFont val="Tahoma"/>
            <family val="2"/>
          </rPr>
          <t>MFIGUEROA:</t>
        </r>
        <r>
          <rPr>
            <sz val="9"/>
            <color indexed="81"/>
            <rFont val="Tahoma"/>
            <family val="2"/>
          </rPr>
          <t xml:space="preserve">
META 1 OBJETIVO 11</t>
        </r>
      </text>
    </comment>
    <comment ref="A90" authorId="0">
      <text>
        <r>
          <rPr>
            <b/>
            <sz val="9"/>
            <color indexed="81"/>
            <rFont val="Tahoma"/>
            <family val="2"/>
          </rPr>
          <t>MFIGUEROA:</t>
        </r>
        <r>
          <rPr>
            <sz val="9"/>
            <color indexed="81"/>
            <rFont val="Tahoma"/>
            <family val="2"/>
          </rPr>
          <t xml:space="preserve">
META 2 OBJETIVO 11</t>
        </r>
      </text>
    </comment>
    <comment ref="A94" authorId="0">
      <text>
        <r>
          <rPr>
            <b/>
            <sz val="9"/>
            <color indexed="81"/>
            <rFont val="Tahoma"/>
            <family val="2"/>
          </rPr>
          <t>MFIGUEROA:</t>
        </r>
        <r>
          <rPr>
            <sz val="9"/>
            <color indexed="81"/>
            <rFont val="Tahoma"/>
            <family val="2"/>
          </rPr>
          <t xml:space="preserve">
META 1 OBJETIVO12</t>
        </r>
      </text>
    </comment>
    <comment ref="A98" authorId="0">
      <text>
        <r>
          <rPr>
            <b/>
            <sz val="9"/>
            <color indexed="81"/>
            <rFont val="Tahoma"/>
            <family val="2"/>
          </rPr>
          <t>MFIGUEROA:</t>
        </r>
        <r>
          <rPr>
            <sz val="9"/>
            <color indexed="81"/>
            <rFont val="Tahoma"/>
            <family val="2"/>
          </rPr>
          <t xml:space="preserve">
META 2 OBJETIVO 12</t>
        </r>
      </text>
    </comment>
  </commentList>
</comments>
</file>

<file path=xl/comments3.xml><?xml version="1.0" encoding="utf-8"?>
<comments xmlns="http://schemas.openxmlformats.org/spreadsheetml/2006/main">
  <authors>
    <author>MFIGUEROA</author>
  </authors>
  <commentList>
    <comment ref="A5" authorId="0">
      <text>
        <r>
          <rPr>
            <b/>
            <sz val="9"/>
            <color indexed="81"/>
            <rFont val="Tahoma"/>
            <family val="2"/>
          </rPr>
          <t>MFIGUEROA:</t>
        </r>
        <r>
          <rPr>
            <sz val="9"/>
            <color indexed="81"/>
            <rFont val="Tahoma"/>
            <family val="2"/>
          </rPr>
          <t xml:space="preserve">
META 1 ACCION 1</t>
        </r>
      </text>
    </comment>
  </commentList>
</comments>
</file>

<file path=xl/comments4.xml><?xml version="1.0" encoding="utf-8"?>
<comments xmlns="http://schemas.openxmlformats.org/spreadsheetml/2006/main">
  <authors>
    <author>MFIGUEROA</author>
  </authors>
  <commentList>
    <comment ref="H5" authorId="0">
      <text>
        <r>
          <rPr>
            <b/>
            <sz val="9"/>
            <color indexed="81"/>
            <rFont val="Tahoma"/>
            <family val="2"/>
          </rPr>
          <t>MFIGUEROA:</t>
        </r>
        <r>
          <rPr>
            <sz val="9"/>
            <color indexed="81"/>
            <rFont val="Tahoma"/>
            <family val="2"/>
          </rPr>
          <t xml:space="preserve">
DESCRIBIR  DETALLADAMENTE EN QUE SE GASTO EL RECURSO FINANCIERO.</t>
        </r>
      </text>
    </comment>
    <comment ref="A6" authorId="0">
      <text>
        <r>
          <rPr>
            <b/>
            <sz val="9"/>
            <color indexed="81"/>
            <rFont val="Tahoma"/>
            <family val="2"/>
          </rPr>
          <t>MFIGUEROA:</t>
        </r>
        <r>
          <rPr>
            <sz val="9"/>
            <color indexed="81"/>
            <rFont val="Tahoma"/>
            <family val="2"/>
          </rPr>
          <t xml:space="preserve">
META 1 OBJETIVO 1</t>
        </r>
      </text>
    </comment>
    <comment ref="A10" authorId="0">
      <text>
        <r>
          <rPr>
            <b/>
            <sz val="9"/>
            <color indexed="81"/>
            <rFont val="Tahoma"/>
            <family val="2"/>
          </rPr>
          <t>MFIGUEROA:</t>
        </r>
        <r>
          <rPr>
            <sz val="9"/>
            <color indexed="81"/>
            <rFont val="Tahoma"/>
            <family val="2"/>
          </rPr>
          <t xml:space="preserve">
META 2 OBJETIVO 1</t>
        </r>
      </text>
    </comment>
    <comment ref="A14" authorId="0">
      <text>
        <r>
          <rPr>
            <b/>
            <sz val="9"/>
            <color indexed="81"/>
            <rFont val="Tahoma"/>
            <family val="2"/>
          </rPr>
          <t>MFIGUEROA:</t>
        </r>
        <r>
          <rPr>
            <sz val="9"/>
            <color indexed="81"/>
            <rFont val="Tahoma"/>
            <family val="2"/>
          </rPr>
          <t xml:space="preserve">
META 1 OBJETIVO2</t>
        </r>
      </text>
    </comment>
    <comment ref="A18" authorId="0">
      <text>
        <r>
          <rPr>
            <b/>
            <sz val="9"/>
            <color indexed="81"/>
            <rFont val="Tahoma"/>
            <family val="2"/>
          </rPr>
          <t>MFIGUEROA:</t>
        </r>
        <r>
          <rPr>
            <sz val="9"/>
            <color indexed="81"/>
            <rFont val="Tahoma"/>
            <family val="2"/>
          </rPr>
          <t xml:space="preserve">
META 2  OBJETIVO 2
</t>
        </r>
      </text>
    </comment>
    <comment ref="A22" authorId="0">
      <text>
        <r>
          <rPr>
            <b/>
            <sz val="9"/>
            <color indexed="81"/>
            <rFont val="Tahoma"/>
            <family val="2"/>
          </rPr>
          <t>MFIGUEROA:</t>
        </r>
        <r>
          <rPr>
            <sz val="9"/>
            <color indexed="81"/>
            <rFont val="Tahoma"/>
            <family val="2"/>
          </rPr>
          <t xml:space="preserve">
META 1 OBJETIVO 3</t>
        </r>
      </text>
    </comment>
    <comment ref="A26" authorId="0">
      <text>
        <r>
          <rPr>
            <b/>
            <sz val="9"/>
            <color indexed="81"/>
            <rFont val="Tahoma"/>
            <family val="2"/>
          </rPr>
          <t>MFIGUEROA:</t>
        </r>
        <r>
          <rPr>
            <sz val="9"/>
            <color indexed="81"/>
            <rFont val="Tahoma"/>
            <family val="2"/>
          </rPr>
          <t xml:space="preserve">
META 2 OBJETIVO 3</t>
        </r>
      </text>
    </comment>
    <comment ref="A30" authorId="0">
      <text>
        <r>
          <rPr>
            <b/>
            <sz val="9"/>
            <color indexed="81"/>
            <rFont val="Tahoma"/>
            <family val="2"/>
          </rPr>
          <t>MFIGUEROA:</t>
        </r>
        <r>
          <rPr>
            <sz val="9"/>
            <color indexed="81"/>
            <rFont val="Tahoma"/>
            <family val="2"/>
          </rPr>
          <t xml:space="preserve">
META 1 OBJETIVO 4</t>
        </r>
      </text>
    </comment>
    <comment ref="A34" authorId="0">
      <text>
        <r>
          <rPr>
            <b/>
            <sz val="9"/>
            <color indexed="81"/>
            <rFont val="Tahoma"/>
            <family val="2"/>
          </rPr>
          <t>MFIGUEROA:</t>
        </r>
        <r>
          <rPr>
            <sz val="9"/>
            <color indexed="81"/>
            <rFont val="Tahoma"/>
            <family val="2"/>
          </rPr>
          <t xml:space="preserve">
META 2 OBJETIVO 4</t>
        </r>
      </text>
    </comment>
    <comment ref="A38" authorId="0">
      <text>
        <r>
          <rPr>
            <b/>
            <sz val="9"/>
            <color indexed="81"/>
            <rFont val="Tahoma"/>
            <family val="2"/>
          </rPr>
          <t>MFIGUEROA:</t>
        </r>
        <r>
          <rPr>
            <sz val="9"/>
            <color indexed="81"/>
            <rFont val="Tahoma"/>
            <family val="2"/>
          </rPr>
          <t xml:space="preserve">
META 1 OBJETIVO 5</t>
        </r>
      </text>
    </comment>
    <comment ref="A42" authorId="0">
      <text>
        <r>
          <rPr>
            <b/>
            <sz val="9"/>
            <color indexed="81"/>
            <rFont val="Tahoma"/>
            <family val="2"/>
          </rPr>
          <t>MFIGUEROA:</t>
        </r>
        <r>
          <rPr>
            <sz val="9"/>
            <color indexed="81"/>
            <rFont val="Tahoma"/>
            <family val="2"/>
          </rPr>
          <t xml:space="preserve">
META 2 OBJETIVO 5</t>
        </r>
      </text>
    </comment>
    <comment ref="A46" authorId="0">
      <text>
        <r>
          <rPr>
            <b/>
            <sz val="9"/>
            <color indexed="81"/>
            <rFont val="Tahoma"/>
            <family val="2"/>
          </rPr>
          <t>MFIGUEROA:</t>
        </r>
        <r>
          <rPr>
            <sz val="9"/>
            <color indexed="81"/>
            <rFont val="Tahoma"/>
            <family val="2"/>
          </rPr>
          <t xml:space="preserve">
META 1 OBJETIVO 6</t>
        </r>
      </text>
    </comment>
    <comment ref="A50" authorId="0">
      <text>
        <r>
          <rPr>
            <b/>
            <sz val="9"/>
            <color indexed="81"/>
            <rFont val="Tahoma"/>
            <family val="2"/>
          </rPr>
          <t>MFIGUEROA:</t>
        </r>
        <r>
          <rPr>
            <sz val="9"/>
            <color indexed="81"/>
            <rFont val="Tahoma"/>
            <family val="2"/>
          </rPr>
          <t xml:space="preserve">
META 2 OBJETIVO 6 </t>
        </r>
      </text>
    </comment>
    <comment ref="A54" authorId="0">
      <text>
        <r>
          <rPr>
            <b/>
            <sz val="9"/>
            <color indexed="81"/>
            <rFont val="Tahoma"/>
            <family val="2"/>
          </rPr>
          <t>MFIGUEROA:</t>
        </r>
        <r>
          <rPr>
            <sz val="9"/>
            <color indexed="81"/>
            <rFont val="Tahoma"/>
            <family val="2"/>
          </rPr>
          <t xml:space="preserve">
META 1 OBJTIVO 7 </t>
        </r>
      </text>
    </comment>
    <comment ref="A58" authorId="0">
      <text>
        <r>
          <rPr>
            <b/>
            <sz val="9"/>
            <color indexed="81"/>
            <rFont val="Tahoma"/>
            <family val="2"/>
          </rPr>
          <t>MFIGUEROA:</t>
        </r>
        <r>
          <rPr>
            <sz val="9"/>
            <color indexed="81"/>
            <rFont val="Tahoma"/>
            <family val="2"/>
          </rPr>
          <t xml:space="preserve">
META 2 OBJTIVO 7</t>
        </r>
      </text>
    </comment>
    <comment ref="A62" authorId="0">
      <text>
        <r>
          <rPr>
            <b/>
            <sz val="9"/>
            <color indexed="81"/>
            <rFont val="Tahoma"/>
            <family val="2"/>
          </rPr>
          <t>MFIGUEROA:</t>
        </r>
        <r>
          <rPr>
            <sz val="9"/>
            <color indexed="81"/>
            <rFont val="Tahoma"/>
            <family val="2"/>
          </rPr>
          <t xml:space="preserve">
META 1 OBJETIVO 8</t>
        </r>
      </text>
    </comment>
    <comment ref="A66" authorId="0">
      <text>
        <r>
          <rPr>
            <b/>
            <sz val="9"/>
            <color indexed="81"/>
            <rFont val="Tahoma"/>
            <family val="2"/>
          </rPr>
          <t>MFIGUEROA:</t>
        </r>
        <r>
          <rPr>
            <sz val="9"/>
            <color indexed="81"/>
            <rFont val="Tahoma"/>
            <family val="2"/>
          </rPr>
          <t xml:space="preserve">
META 2 OBJETIVO 8</t>
        </r>
      </text>
    </comment>
    <comment ref="A70" authorId="0">
      <text>
        <r>
          <rPr>
            <b/>
            <sz val="9"/>
            <color indexed="81"/>
            <rFont val="Tahoma"/>
            <family val="2"/>
          </rPr>
          <t>MFIGUEROA:</t>
        </r>
        <r>
          <rPr>
            <sz val="9"/>
            <color indexed="81"/>
            <rFont val="Tahoma"/>
            <family val="2"/>
          </rPr>
          <t xml:space="preserve">
META 1 OBJETIVO 9</t>
        </r>
      </text>
    </comment>
    <comment ref="A74" authorId="0">
      <text>
        <r>
          <rPr>
            <b/>
            <sz val="9"/>
            <color indexed="81"/>
            <rFont val="Tahoma"/>
            <family val="2"/>
          </rPr>
          <t>MFIGUEROA:</t>
        </r>
        <r>
          <rPr>
            <sz val="9"/>
            <color indexed="81"/>
            <rFont val="Tahoma"/>
            <family val="2"/>
          </rPr>
          <t xml:space="preserve">
META 2 OBJETIVO 9</t>
        </r>
      </text>
    </comment>
    <comment ref="A78" authorId="0">
      <text>
        <r>
          <rPr>
            <b/>
            <sz val="9"/>
            <color indexed="81"/>
            <rFont val="Tahoma"/>
            <family val="2"/>
          </rPr>
          <t>MFIGUEROA:</t>
        </r>
        <r>
          <rPr>
            <sz val="9"/>
            <color indexed="81"/>
            <rFont val="Tahoma"/>
            <family val="2"/>
          </rPr>
          <t xml:space="preserve">
META 1 OBJETIVO 10</t>
        </r>
      </text>
    </comment>
    <comment ref="A82" authorId="0">
      <text>
        <r>
          <rPr>
            <b/>
            <sz val="9"/>
            <color indexed="81"/>
            <rFont val="Tahoma"/>
            <family val="2"/>
          </rPr>
          <t>MFIGUEROA:</t>
        </r>
        <r>
          <rPr>
            <sz val="9"/>
            <color indexed="81"/>
            <rFont val="Tahoma"/>
            <family val="2"/>
          </rPr>
          <t xml:space="preserve">
META 2 OBJETIVO 10</t>
        </r>
      </text>
    </comment>
    <comment ref="A86" authorId="0">
      <text>
        <r>
          <rPr>
            <b/>
            <sz val="9"/>
            <color indexed="81"/>
            <rFont val="Tahoma"/>
            <family val="2"/>
          </rPr>
          <t>MFIGUEROA:</t>
        </r>
        <r>
          <rPr>
            <sz val="9"/>
            <color indexed="81"/>
            <rFont val="Tahoma"/>
            <family val="2"/>
          </rPr>
          <t xml:space="preserve">
META 1 OBJETIVO 11</t>
        </r>
      </text>
    </comment>
    <comment ref="A90" authorId="0">
      <text>
        <r>
          <rPr>
            <b/>
            <sz val="9"/>
            <color indexed="81"/>
            <rFont val="Tahoma"/>
            <family val="2"/>
          </rPr>
          <t>MFIGUEROA:</t>
        </r>
        <r>
          <rPr>
            <sz val="9"/>
            <color indexed="81"/>
            <rFont val="Tahoma"/>
            <family val="2"/>
          </rPr>
          <t xml:space="preserve">
META 2 OBJETIVO 11</t>
        </r>
      </text>
    </comment>
    <comment ref="A94" authorId="0">
      <text>
        <r>
          <rPr>
            <b/>
            <sz val="9"/>
            <color indexed="81"/>
            <rFont val="Tahoma"/>
            <family val="2"/>
          </rPr>
          <t>MFIGUEROA:</t>
        </r>
        <r>
          <rPr>
            <sz val="9"/>
            <color indexed="81"/>
            <rFont val="Tahoma"/>
            <family val="2"/>
          </rPr>
          <t xml:space="preserve">
META 1 OBJETIVO12</t>
        </r>
      </text>
    </comment>
    <comment ref="A98" authorId="0">
      <text>
        <r>
          <rPr>
            <b/>
            <sz val="9"/>
            <color indexed="81"/>
            <rFont val="Tahoma"/>
            <family val="2"/>
          </rPr>
          <t>MFIGUEROA:</t>
        </r>
        <r>
          <rPr>
            <sz val="9"/>
            <color indexed="81"/>
            <rFont val="Tahoma"/>
            <family val="2"/>
          </rPr>
          <t xml:space="preserve">
META 2 OBJETIVO 12</t>
        </r>
      </text>
    </comment>
  </commentList>
</comments>
</file>

<file path=xl/comments5.xml><?xml version="1.0" encoding="utf-8"?>
<comments xmlns="http://schemas.openxmlformats.org/spreadsheetml/2006/main">
  <authors>
    <author>MFIGUEROA</author>
  </authors>
  <commentList>
    <comment ref="H5" authorId="0">
      <text>
        <r>
          <rPr>
            <b/>
            <sz val="9"/>
            <color indexed="81"/>
            <rFont val="Tahoma"/>
            <family val="2"/>
          </rPr>
          <t>MFIGUEROA:</t>
        </r>
        <r>
          <rPr>
            <sz val="9"/>
            <color indexed="81"/>
            <rFont val="Tahoma"/>
            <family val="2"/>
          </rPr>
          <t xml:space="preserve">
DESCRIBIR  DETALLADAMENTE EN QUE SE GASTO EL RECURSO FINANCIERO.</t>
        </r>
      </text>
    </comment>
    <comment ref="A6" authorId="0">
      <text>
        <r>
          <rPr>
            <b/>
            <sz val="9"/>
            <color indexed="81"/>
            <rFont val="Tahoma"/>
            <family val="2"/>
          </rPr>
          <t>MFIGUEROA:</t>
        </r>
        <r>
          <rPr>
            <sz val="9"/>
            <color indexed="81"/>
            <rFont val="Tahoma"/>
            <family val="2"/>
          </rPr>
          <t xml:space="preserve">
META 1 OBJETIVO 1</t>
        </r>
      </text>
    </comment>
    <comment ref="A10" authorId="0">
      <text>
        <r>
          <rPr>
            <b/>
            <sz val="9"/>
            <color indexed="81"/>
            <rFont val="Tahoma"/>
            <family val="2"/>
          </rPr>
          <t>MFIGUEROA:</t>
        </r>
        <r>
          <rPr>
            <sz val="9"/>
            <color indexed="81"/>
            <rFont val="Tahoma"/>
            <family val="2"/>
          </rPr>
          <t xml:space="preserve">
META 2 OBJETIVO 1</t>
        </r>
      </text>
    </comment>
    <comment ref="A14" authorId="0">
      <text>
        <r>
          <rPr>
            <b/>
            <sz val="9"/>
            <color indexed="81"/>
            <rFont val="Tahoma"/>
            <family val="2"/>
          </rPr>
          <t>MFIGUEROA:</t>
        </r>
        <r>
          <rPr>
            <sz val="9"/>
            <color indexed="81"/>
            <rFont val="Tahoma"/>
            <family val="2"/>
          </rPr>
          <t xml:space="preserve">
META 1 OBJETIVO2</t>
        </r>
      </text>
    </comment>
    <comment ref="A18" authorId="0">
      <text>
        <r>
          <rPr>
            <b/>
            <sz val="9"/>
            <color indexed="81"/>
            <rFont val="Tahoma"/>
            <family val="2"/>
          </rPr>
          <t>MFIGUEROA:</t>
        </r>
        <r>
          <rPr>
            <sz val="9"/>
            <color indexed="81"/>
            <rFont val="Tahoma"/>
            <family val="2"/>
          </rPr>
          <t xml:space="preserve">
META 2  OBJETIVO 2
</t>
        </r>
      </text>
    </comment>
    <comment ref="A22" authorId="0">
      <text>
        <r>
          <rPr>
            <b/>
            <sz val="9"/>
            <color indexed="81"/>
            <rFont val="Tahoma"/>
            <family val="2"/>
          </rPr>
          <t>MFIGUEROA:</t>
        </r>
        <r>
          <rPr>
            <sz val="9"/>
            <color indexed="81"/>
            <rFont val="Tahoma"/>
            <family val="2"/>
          </rPr>
          <t xml:space="preserve">
META 1 OBJETIVO 3</t>
        </r>
      </text>
    </comment>
    <comment ref="A26" authorId="0">
      <text>
        <r>
          <rPr>
            <b/>
            <sz val="9"/>
            <color indexed="81"/>
            <rFont val="Tahoma"/>
            <family val="2"/>
          </rPr>
          <t>MFIGUEROA:</t>
        </r>
        <r>
          <rPr>
            <sz val="9"/>
            <color indexed="81"/>
            <rFont val="Tahoma"/>
            <family val="2"/>
          </rPr>
          <t xml:space="preserve">
META 2 OBJETIVO 3</t>
        </r>
      </text>
    </comment>
    <comment ref="A30" authorId="0">
      <text>
        <r>
          <rPr>
            <b/>
            <sz val="9"/>
            <color indexed="81"/>
            <rFont val="Tahoma"/>
            <family val="2"/>
          </rPr>
          <t>MFIGUEROA:</t>
        </r>
        <r>
          <rPr>
            <sz val="9"/>
            <color indexed="81"/>
            <rFont val="Tahoma"/>
            <family val="2"/>
          </rPr>
          <t xml:space="preserve">
META 1 OBJETIVO 4</t>
        </r>
      </text>
    </comment>
    <comment ref="A34" authorId="0">
      <text>
        <r>
          <rPr>
            <b/>
            <sz val="9"/>
            <color indexed="81"/>
            <rFont val="Tahoma"/>
            <family val="2"/>
          </rPr>
          <t>MFIGUEROA:</t>
        </r>
        <r>
          <rPr>
            <sz val="9"/>
            <color indexed="81"/>
            <rFont val="Tahoma"/>
            <family val="2"/>
          </rPr>
          <t xml:space="preserve">
META 2 OBJETIVO 4</t>
        </r>
      </text>
    </comment>
    <comment ref="A38" authorId="0">
      <text>
        <r>
          <rPr>
            <b/>
            <sz val="9"/>
            <color indexed="81"/>
            <rFont val="Tahoma"/>
            <family val="2"/>
          </rPr>
          <t>MFIGUEROA:</t>
        </r>
        <r>
          <rPr>
            <sz val="9"/>
            <color indexed="81"/>
            <rFont val="Tahoma"/>
            <family val="2"/>
          </rPr>
          <t xml:space="preserve">
META 1 OBJETIVO 5</t>
        </r>
      </text>
    </comment>
    <comment ref="A42" authorId="0">
      <text>
        <r>
          <rPr>
            <b/>
            <sz val="9"/>
            <color indexed="81"/>
            <rFont val="Tahoma"/>
            <family val="2"/>
          </rPr>
          <t>MFIGUEROA:</t>
        </r>
        <r>
          <rPr>
            <sz val="9"/>
            <color indexed="81"/>
            <rFont val="Tahoma"/>
            <family val="2"/>
          </rPr>
          <t xml:space="preserve">
META 2 OBJETIVO 5</t>
        </r>
      </text>
    </comment>
    <comment ref="A46" authorId="0">
      <text>
        <r>
          <rPr>
            <b/>
            <sz val="9"/>
            <color indexed="81"/>
            <rFont val="Tahoma"/>
            <family val="2"/>
          </rPr>
          <t>MFIGUEROA:</t>
        </r>
        <r>
          <rPr>
            <sz val="9"/>
            <color indexed="81"/>
            <rFont val="Tahoma"/>
            <family val="2"/>
          </rPr>
          <t xml:space="preserve">
META 1 OBJETIVO 6</t>
        </r>
      </text>
    </comment>
    <comment ref="A50" authorId="0">
      <text>
        <r>
          <rPr>
            <b/>
            <sz val="9"/>
            <color indexed="81"/>
            <rFont val="Tahoma"/>
            <family val="2"/>
          </rPr>
          <t>MFIGUEROA:</t>
        </r>
        <r>
          <rPr>
            <sz val="9"/>
            <color indexed="81"/>
            <rFont val="Tahoma"/>
            <family val="2"/>
          </rPr>
          <t xml:space="preserve">
META 2 OBJETIVO 6 </t>
        </r>
      </text>
    </comment>
    <comment ref="A54" authorId="0">
      <text>
        <r>
          <rPr>
            <b/>
            <sz val="9"/>
            <color indexed="81"/>
            <rFont val="Tahoma"/>
            <family val="2"/>
          </rPr>
          <t>MFIGUEROA:</t>
        </r>
        <r>
          <rPr>
            <sz val="9"/>
            <color indexed="81"/>
            <rFont val="Tahoma"/>
            <family val="2"/>
          </rPr>
          <t xml:space="preserve">
META 1 OBJTIVO 7 </t>
        </r>
      </text>
    </comment>
    <comment ref="A58" authorId="0">
      <text>
        <r>
          <rPr>
            <b/>
            <sz val="9"/>
            <color indexed="81"/>
            <rFont val="Tahoma"/>
            <family val="2"/>
          </rPr>
          <t>MFIGUEROA:</t>
        </r>
        <r>
          <rPr>
            <sz val="9"/>
            <color indexed="81"/>
            <rFont val="Tahoma"/>
            <family val="2"/>
          </rPr>
          <t xml:space="preserve">
META 2 OBJTIVO 7</t>
        </r>
      </text>
    </comment>
    <comment ref="A62" authorId="0">
      <text>
        <r>
          <rPr>
            <b/>
            <sz val="9"/>
            <color indexed="81"/>
            <rFont val="Tahoma"/>
            <family val="2"/>
          </rPr>
          <t>MFIGUEROA:</t>
        </r>
        <r>
          <rPr>
            <sz val="9"/>
            <color indexed="81"/>
            <rFont val="Tahoma"/>
            <family val="2"/>
          </rPr>
          <t xml:space="preserve">
META 1 OBJETIVO 8</t>
        </r>
      </text>
    </comment>
    <comment ref="A66" authorId="0">
      <text>
        <r>
          <rPr>
            <b/>
            <sz val="9"/>
            <color indexed="81"/>
            <rFont val="Tahoma"/>
            <family val="2"/>
          </rPr>
          <t>MFIGUEROA:</t>
        </r>
        <r>
          <rPr>
            <sz val="9"/>
            <color indexed="81"/>
            <rFont val="Tahoma"/>
            <family val="2"/>
          </rPr>
          <t xml:space="preserve">
META 2 OBJETIVO 8</t>
        </r>
      </text>
    </comment>
    <comment ref="A70" authorId="0">
      <text>
        <r>
          <rPr>
            <b/>
            <sz val="9"/>
            <color indexed="81"/>
            <rFont val="Tahoma"/>
            <family val="2"/>
          </rPr>
          <t>MFIGUEROA:</t>
        </r>
        <r>
          <rPr>
            <sz val="9"/>
            <color indexed="81"/>
            <rFont val="Tahoma"/>
            <family val="2"/>
          </rPr>
          <t xml:space="preserve">
META 1 OBJETIVO 9</t>
        </r>
      </text>
    </comment>
    <comment ref="A74" authorId="0">
      <text>
        <r>
          <rPr>
            <b/>
            <sz val="9"/>
            <color indexed="81"/>
            <rFont val="Tahoma"/>
            <family val="2"/>
          </rPr>
          <t>MFIGUEROA:</t>
        </r>
        <r>
          <rPr>
            <sz val="9"/>
            <color indexed="81"/>
            <rFont val="Tahoma"/>
            <family val="2"/>
          </rPr>
          <t xml:space="preserve">
META 2 OBJETIVO 9</t>
        </r>
      </text>
    </comment>
    <comment ref="A78" authorId="0">
      <text>
        <r>
          <rPr>
            <b/>
            <sz val="9"/>
            <color indexed="81"/>
            <rFont val="Tahoma"/>
            <family val="2"/>
          </rPr>
          <t>MFIGUEROA:</t>
        </r>
        <r>
          <rPr>
            <sz val="9"/>
            <color indexed="81"/>
            <rFont val="Tahoma"/>
            <family val="2"/>
          </rPr>
          <t xml:space="preserve">
META 1 OBJETIVO 10</t>
        </r>
      </text>
    </comment>
    <comment ref="A82" authorId="0">
      <text>
        <r>
          <rPr>
            <b/>
            <sz val="9"/>
            <color indexed="81"/>
            <rFont val="Tahoma"/>
            <family val="2"/>
          </rPr>
          <t>MFIGUEROA:</t>
        </r>
        <r>
          <rPr>
            <sz val="9"/>
            <color indexed="81"/>
            <rFont val="Tahoma"/>
            <family val="2"/>
          </rPr>
          <t xml:space="preserve">
META 2 OBJETIVO 10</t>
        </r>
      </text>
    </comment>
    <comment ref="A86" authorId="0">
      <text>
        <r>
          <rPr>
            <b/>
            <sz val="9"/>
            <color indexed="81"/>
            <rFont val="Tahoma"/>
            <family val="2"/>
          </rPr>
          <t>MFIGUEROA:</t>
        </r>
        <r>
          <rPr>
            <sz val="9"/>
            <color indexed="81"/>
            <rFont val="Tahoma"/>
            <family val="2"/>
          </rPr>
          <t xml:space="preserve">
META 1 OBJETIVO 11</t>
        </r>
      </text>
    </comment>
    <comment ref="A90" authorId="0">
      <text>
        <r>
          <rPr>
            <b/>
            <sz val="9"/>
            <color indexed="81"/>
            <rFont val="Tahoma"/>
            <family val="2"/>
          </rPr>
          <t>MFIGUEROA:</t>
        </r>
        <r>
          <rPr>
            <sz val="9"/>
            <color indexed="81"/>
            <rFont val="Tahoma"/>
            <family val="2"/>
          </rPr>
          <t xml:space="preserve">
META 2 OBJETIVO 11</t>
        </r>
      </text>
    </comment>
    <comment ref="A94" authorId="0">
      <text>
        <r>
          <rPr>
            <b/>
            <sz val="9"/>
            <color indexed="81"/>
            <rFont val="Tahoma"/>
            <family val="2"/>
          </rPr>
          <t>MFIGUEROA:</t>
        </r>
        <r>
          <rPr>
            <sz val="9"/>
            <color indexed="81"/>
            <rFont val="Tahoma"/>
            <family val="2"/>
          </rPr>
          <t xml:space="preserve">
META 1 OBJETIVO12</t>
        </r>
      </text>
    </comment>
    <comment ref="A98" authorId="0">
      <text>
        <r>
          <rPr>
            <b/>
            <sz val="9"/>
            <color indexed="81"/>
            <rFont val="Tahoma"/>
            <family val="2"/>
          </rPr>
          <t>MFIGUEROA:</t>
        </r>
        <r>
          <rPr>
            <sz val="9"/>
            <color indexed="81"/>
            <rFont val="Tahoma"/>
            <family val="2"/>
          </rPr>
          <t xml:space="preserve">
META 2 OBJETIVO 12</t>
        </r>
      </text>
    </comment>
  </commentList>
</comments>
</file>

<file path=xl/sharedStrings.xml><?xml version="1.0" encoding="utf-8"?>
<sst xmlns="http://schemas.openxmlformats.org/spreadsheetml/2006/main" count="1552" uniqueCount="1000">
  <si>
    <t>MACROPROCESO D. GESTIÓN DE LA CALIDAD DEL SERVICIO EDUCATIVO EN EDUCACIÓN PRE-ESCOLAR, BÁSICA Y MEDIA</t>
  </si>
  <si>
    <t>D02.03.F01</t>
  </si>
  <si>
    <t>PROCESO GARANTIZAR EL MEJORAMIENTO CONTINUO DE LOS ESTABLECIMIENTOS EDUCATIVOS</t>
  </si>
  <si>
    <t>VERSION 4.0</t>
  </si>
  <si>
    <t xml:space="preserve">SUBPROCESO APOYAR LA GESTION DE LOS PMI  </t>
  </si>
  <si>
    <t>PAGINA 1  DE 1</t>
  </si>
  <si>
    <t>DATOS DEL ESTABLECIMIENTO EDUCATIVO</t>
  </si>
  <si>
    <t>Establecimiento Educativo</t>
  </si>
  <si>
    <t>Fecha de Autoevaluación</t>
  </si>
  <si>
    <t>Código DANE</t>
  </si>
  <si>
    <t>Dirección</t>
  </si>
  <si>
    <t>Municipio</t>
  </si>
  <si>
    <t>Correo electronico</t>
  </si>
  <si>
    <t>Tel</t>
  </si>
  <si>
    <t>Rector o Director</t>
  </si>
  <si>
    <t>Horizonte</t>
  </si>
  <si>
    <t xml:space="preserve">DESCRIPCIÓN EQUIPO DE CALIDAD </t>
  </si>
  <si>
    <t>NOMBRE</t>
  </si>
  <si>
    <t>CARGO</t>
  </si>
  <si>
    <t>E-MAIL</t>
  </si>
  <si>
    <t>LIDERES DEL PLAN DE MEJORAMIENTO - SEGUIMIENTO Y EVALUACIÓN</t>
  </si>
  <si>
    <t>GESTIÓN</t>
  </si>
  <si>
    <t>Revisión de Identidad Institucional</t>
  </si>
  <si>
    <t>Comparación del PEI y el Funcionamiento del EE</t>
  </si>
  <si>
    <t>Para responder las preguntas de APOYO asociadas a la Comparacion, consulte el PEI, tomando en cuenta el enunciado de la MISION, VISION, PRINCIPIOS INSTITUCIONALES Y OBJETIVOS</t>
  </si>
  <si>
    <t>PREGUNTAS</t>
  </si>
  <si>
    <t>RESPUESTA</t>
  </si>
  <si>
    <t xml:space="preserve">¿Hacia dónde queremos llegar en los próximos 3 años? </t>
  </si>
  <si>
    <t>¿Qué estamos haciendo para cumplir nuestra misión?</t>
  </si>
  <si>
    <t>El PEI, PIER o PEC: ¿ha constituido un referente para el funcionamiento del Establecimiento Educativo?</t>
  </si>
  <si>
    <t>¿De qué manera lo que hacemos contribuye al logro de nuestros propósitos institucionales?</t>
  </si>
  <si>
    <r>
      <rPr>
        <b/>
        <sz val="12"/>
        <color indexed="8"/>
        <rFont val="Times New Roman"/>
        <family val="1"/>
      </rPr>
      <t xml:space="preserve"> </t>
    </r>
    <r>
      <rPr>
        <b/>
        <sz val="12"/>
        <color indexed="8"/>
        <rFont val="Arial"/>
        <family val="2"/>
      </rPr>
      <t xml:space="preserve"> Análisis de la pertinencia del PEI con relación al contexto</t>
    </r>
  </si>
  <si>
    <t>Para EFECTUAR el Analisis de Pertinencia, diligenciar inicialmente la Hoja "CONTEXTO" y luego contestar las siguientes preguntas de APOYO</t>
  </si>
  <si>
    <t>¿El PEI de nuestro establecimiento está actualizado con respecto a los estándares básicos de competencias y a otros referentes nacionales?</t>
  </si>
  <si>
    <t>¿Las características sociales, económicas y culturales de los estudiantes y sus familias son consideradas en nuestro PEI?</t>
  </si>
  <si>
    <t>El PEI,ETNO o PEC ¿Cómo aborda las diferencias económicas, sociales y culturales de la comunidad educativa?</t>
  </si>
  <si>
    <t>¿A partir del diagnóstico local qué características sociales, culturales y económicas definen la población que conforma su comunidad educativa?</t>
  </si>
  <si>
    <t>¿Los estudiantes que egresan de nuestra institución tienen buenas oportunidades laborales o de continuar sus estudios superiores?</t>
  </si>
  <si>
    <t>¿Cuáles son las principales características sociales, económicas y culturales de nuestros estudiantes y sus familias, y cómo éstas han evolucionado en el tiempo?</t>
  </si>
  <si>
    <t>El PEI, PIER o PEC ¿Cómo aborda las diferencias económicas, sociales y culturales de la comunidad educativa?</t>
  </si>
  <si>
    <t>¿Qué tipo de articulación se ha establecido entre el Proyecto Educativo Institucional y el sector productivo?</t>
  </si>
  <si>
    <t>¿De qué manera el PEI responde a las expectativas y necesidades educativas de la comunidad?</t>
  </si>
  <si>
    <t>Analisis de la pertinencia del PEI con respecto al proceso de integracion institucional</t>
  </si>
  <si>
    <t>Nuevos acuerdos sobre la Visión, la Misión y los Principios</t>
  </si>
  <si>
    <t>Peguntas de APOYO sobre los nuevos Acuerdos sobre la Visión, Misión y Principios</t>
  </si>
  <si>
    <t>¿Qué nuevas definiciones de visión, misión y principios exigió el proceso de integración?</t>
  </si>
  <si>
    <t>SEGUIMIENTO A LA ARTICULACION Y EGRESADOS</t>
  </si>
  <si>
    <t>Seguimiento a la articulación de la primera infancia</t>
  </si>
  <si>
    <t>Para responder las preguntas de APOYO asociadas al Seguimiento de la Articulacion, consulte el PEI en el Componente Administrativo  item Articulacion a la primera infancia, tomando en cuenta las acciones frente al AMBITO DE PROCEDENCIA FAMILIAR, INSTITUCIONAL y COMUNITARIO</t>
  </si>
  <si>
    <t>¿Cuáles son las dos estrategias principales que definió la institución educativa para articular las acciones entre transición y los grados de primero y segundo de la básica primaria?</t>
  </si>
  <si>
    <t>Desde el PEI, PIER o PEC ¿que efecto esperado han tenido las acciones de articulación con los ambitos familiar, institucional y comunitario?</t>
  </si>
  <si>
    <t>¿Qué seguimientos se hacen a estas estrategias?</t>
  </si>
  <si>
    <t xml:space="preserve">Seguimiento a la articulación de la Media con la Educación Superior y la Formación para el Trabajo </t>
  </si>
  <si>
    <t>Año Anterior</t>
  </si>
  <si>
    <t>Descripcion del Programa(s) enunciado(s) en PEI - Componente Administrativo item articulacion de la media con la educacion superior y el trabajo.</t>
  </si>
  <si>
    <t>No de estudiantes inscritos 
(AÑO ANTERIOR)</t>
  </si>
  <si>
    <t>No de estudiantes certificados
(AÑO ANTERIOR)</t>
  </si>
  <si>
    <t>PREGUNTAS DE APOYO</t>
  </si>
  <si>
    <t>Para responder las preguntas de apoyo tenga en cuenta la Descripcion del Programa(s) enunciado(s) en PEI - Componente Administrativo item articulacion de la media con la educacion superior y el trabajo.</t>
  </si>
  <si>
    <t>¿Qué estrategia definió la IE para articular la educación media con la superior? ¿Con qué organismos ha realizado alianzas para hacer efectiva esta articulación?</t>
  </si>
  <si>
    <t>¿La IE desarrolla proyectos pedagógicos productivos en sus sedes rurales y cómo los ha articulado con el sector productivo?</t>
  </si>
  <si>
    <t>¿Cual ha sido el impacto del seguimiento de los programas de articulación proyectados por el establecimiento educativo?</t>
  </si>
  <si>
    <t>Seguimiento a egresados del establecimiento educativo</t>
  </si>
  <si>
    <t>Año de egreso (anterior)</t>
  </si>
  <si>
    <t>Tipo de Estudios</t>
  </si>
  <si>
    <t>Porcentaje de Egresados 
 (la Sumatoria de los parciales debe ser 100%)</t>
  </si>
  <si>
    <t>Técnica</t>
  </si>
  <si>
    <t>Tecnológica</t>
  </si>
  <si>
    <t>Educación para el trabajo y el desarrollo humano</t>
  </si>
  <si>
    <t>Superior</t>
  </si>
  <si>
    <t>No sabe</t>
  </si>
  <si>
    <t>Tipo de Trabajo</t>
  </si>
  <si>
    <t>Con trabajo relacionado al estudio</t>
  </si>
  <si>
    <t>Con trabajo no relacionado al estudio</t>
  </si>
  <si>
    <t>Desempleado</t>
  </si>
  <si>
    <t>Conclusiones de la comparación entre los planteamientos del PEI y el funcionamiento del EE, del análisis de la pertinencia con relación al contexto y del seguimiento a la articulación y egresados</t>
  </si>
  <si>
    <t>CARACTERISTICAS DE LAS FAMILIAS Y LOS ESTUDIANTES</t>
  </si>
  <si>
    <t>ESTRATIFICACION / GRUPOS</t>
  </si>
  <si>
    <t>PORCENTAJE 
 (la Sumatoria de los parciales debe ser igual o menor 100%)</t>
  </si>
  <si>
    <t>Análisis del PEI del EE según las característica</t>
  </si>
  <si>
    <r>
      <rPr>
        <sz val="11"/>
        <color indexed="8"/>
        <rFont val="Arial"/>
        <family val="2"/>
      </rPr>
      <t xml:space="preserve">Características </t>
    </r>
    <r>
      <rPr>
        <b/>
        <sz val="11"/>
        <color indexed="8"/>
        <rFont val="Arial"/>
        <family val="2"/>
      </rPr>
      <t>ECONOMICAS</t>
    </r>
    <r>
      <rPr>
        <b/>
        <sz val="10"/>
        <color indexed="8"/>
        <rFont val="Arial"/>
        <family val="2"/>
      </rPr>
      <t xml:space="preserve">
</t>
    </r>
    <r>
      <rPr>
        <b/>
        <sz val="9"/>
        <color indexed="8"/>
        <rFont val="Arial"/>
        <family val="2"/>
      </rPr>
      <t>(</t>
    </r>
    <r>
      <rPr>
        <sz val="9"/>
        <rFont val="Arial"/>
        <family val="2"/>
      </rPr>
      <t>Indicar el porcentaje en los items que apliquen al EE)</t>
    </r>
  </si>
  <si>
    <t>ESTRATO I BAJO-BAJO</t>
  </si>
  <si>
    <t>ESTRATO II BAJO</t>
  </si>
  <si>
    <t>ESTRATO III MEDIO-BAJO</t>
  </si>
  <si>
    <t>ESTRATO IV MEDIO</t>
  </si>
  <si>
    <t>ESTRATO V MEDIO-ALTO</t>
  </si>
  <si>
    <t>ESTRATO VI ALTO</t>
  </si>
  <si>
    <r>
      <rPr>
        <sz val="11"/>
        <color indexed="8"/>
        <rFont val="Arial"/>
        <family val="2"/>
      </rPr>
      <t xml:space="preserve">Características </t>
    </r>
    <r>
      <rPr>
        <b/>
        <sz val="11"/>
        <color indexed="8"/>
        <rFont val="Arial"/>
        <family val="2"/>
      </rPr>
      <t>SOCIALES</t>
    </r>
    <r>
      <rPr>
        <b/>
        <sz val="10"/>
        <color indexed="8"/>
        <rFont val="Arial"/>
        <family val="2"/>
      </rPr>
      <t xml:space="preserve">
</t>
    </r>
    <r>
      <rPr>
        <sz val="9"/>
        <color indexed="8"/>
        <rFont val="Arial"/>
        <family val="2"/>
      </rPr>
      <t>(Indicar el porcentaje en los items que apliquen al EE) 
(A nivel conceptual -Ver caracteristicas fila A47)</t>
    </r>
  </si>
  <si>
    <t>Unipersonal</t>
  </si>
  <si>
    <t>Nuclear completa</t>
  </si>
  <si>
    <t>Nuclear incompleta</t>
  </si>
  <si>
    <t>Extensa completa</t>
  </si>
  <si>
    <t>Extensa incompleta</t>
  </si>
  <si>
    <t>Compuestas</t>
  </si>
  <si>
    <t>Recompuesta</t>
  </si>
  <si>
    <r>
      <rPr>
        <sz val="11"/>
        <color indexed="8"/>
        <rFont val="Arial"/>
        <family val="2"/>
      </rPr>
      <t xml:space="preserve">Características </t>
    </r>
    <r>
      <rPr>
        <b/>
        <sz val="11"/>
        <color indexed="8"/>
        <rFont val="Arial"/>
        <family val="2"/>
      </rPr>
      <t>CULTURALES</t>
    </r>
    <r>
      <rPr>
        <b/>
        <sz val="10"/>
        <color indexed="8"/>
        <rFont val="Arial"/>
        <family val="2"/>
      </rPr>
      <t xml:space="preserve">
</t>
    </r>
    <r>
      <rPr>
        <b/>
        <sz val="9"/>
        <color indexed="8"/>
        <rFont val="Arial"/>
        <family val="2"/>
      </rPr>
      <t>(</t>
    </r>
    <r>
      <rPr>
        <sz val="9"/>
        <color indexed="8"/>
        <rFont val="Arial"/>
        <family val="2"/>
      </rPr>
      <t>Indicar el porcentaje en los items que apliquen al EE)</t>
    </r>
  </si>
  <si>
    <t>Grupos étnicos -indígenas</t>
  </si>
  <si>
    <t>Habitantes de frontera</t>
  </si>
  <si>
    <t>Comunidades afrocolombianas</t>
  </si>
  <si>
    <t xml:space="preserve">Raizales en San Andrés y Providencia y Santa Catalina. </t>
  </si>
  <si>
    <t>Pueblo Rom</t>
  </si>
  <si>
    <t>Otro</t>
  </si>
  <si>
    <r>
      <rPr>
        <sz val="11"/>
        <color indexed="8"/>
        <rFont val="Arial"/>
        <family val="2"/>
      </rPr>
      <t xml:space="preserve">Tipo de </t>
    </r>
    <r>
      <rPr>
        <b/>
        <sz val="11"/>
        <color indexed="8"/>
        <rFont val="Arial"/>
        <family val="2"/>
      </rPr>
      <t xml:space="preserve">POBLACION ATENDIDA </t>
    </r>
    <r>
      <rPr>
        <sz val="11"/>
        <color indexed="8"/>
        <rFont val="Arial"/>
        <family val="2"/>
      </rPr>
      <t xml:space="preserve">
(In</t>
    </r>
    <r>
      <rPr>
        <sz val="10"/>
        <color indexed="8"/>
        <rFont val="Arial"/>
        <family val="2"/>
      </rPr>
      <t>dicar el porcentaje en los items que apliquen al EE)</t>
    </r>
  </si>
  <si>
    <t>Grupos indígenas</t>
  </si>
  <si>
    <t>Blancos</t>
  </si>
  <si>
    <t>Mestizos</t>
  </si>
  <si>
    <t xml:space="preserve">Comunidades Raizales en San Andrés y Providencia y Santa Catalina </t>
  </si>
  <si>
    <t>Población rural dispersa</t>
  </si>
  <si>
    <t xml:space="preserve">Necesidades educativas especiales con discapacidad o limitaciones </t>
  </si>
  <si>
    <t>Necesidades educativas especiales con talentos o capacidades excepcionales</t>
  </si>
  <si>
    <t>Jóvenes y adultos iletrados</t>
  </si>
  <si>
    <t>Niños, niñas y jóvenes trabajadores</t>
  </si>
  <si>
    <t>Adolescentes en conflcito con la ley penal</t>
  </si>
  <si>
    <t>Niños, niñas y adolescentes en protección</t>
  </si>
  <si>
    <t xml:space="preserve">Población en situación de desplazamiento </t>
  </si>
  <si>
    <t xml:space="preserve">menores devinculados de los grupos armados al margen de la ley </t>
  </si>
  <si>
    <t>Hijos en edad escolar de adultos desmovilizados</t>
  </si>
  <si>
    <t>DEFINICION DE LA CLASIFICACION DE LAS CARACTERISTICAS SOCIALES</t>
  </si>
  <si>
    <t>Caracteristicas sociales</t>
  </si>
  <si>
    <t>Concepto</t>
  </si>
  <si>
    <t>Persona que vive sola</t>
  </si>
  <si>
    <t>Conformada por ambos padres con hijos(as) menores de 18 años o mayores pero sin dependencia.</t>
  </si>
  <si>
    <t>Conformada por un solo padre con hijos (as) menores de 18 años o mayores pero sin dependencia.</t>
  </si>
  <si>
    <t>Conformada por la pareja con hijos solteros, que viven con otras personas de la familia, que pueden ser otros hijos con su pareja y/o con hijos.</t>
  </si>
  <si>
    <t>Conformada por el o la jefe de hogar sin cónyugue, vive con sus hijos solteros y otros parientes</t>
  </si>
  <si>
    <t>Conformada por los miembros de la familia y otras personas que no son parientes.</t>
  </si>
  <si>
    <t>Conformada por el o la jefe de hogar con conyugue (padrastro, madrastra), hijos de cada uno e hijos en común.</t>
  </si>
  <si>
    <t>AUTOEVALUACION  DE LAS AREAS DE GESTION</t>
  </si>
  <si>
    <t>PRIORIZACION
DE LOS FACTORES O CONDICIONES</t>
  </si>
  <si>
    <t/>
  </si>
  <si>
    <t>Identifique la Oportunidad o Fortaleza por cada Componente</t>
  </si>
  <si>
    <t>JUSTIFICACION  de la Valoracion Identifica para la Oportunidad ó Fortaleza</t>
  </si>
  <si>
    <t>ANALISIS DE FACTORES Y CONDICIONES DE LAS FORTALEZAS Y OPORTUNIDADES DE MEJORAMIENTO DEL E.E.
(De acuerdo a la calificación dada, se deben escoger factores y condiciones a nivel interno o externo para las FORTALEZAS Y OPORTUNIDADES, eligido un factor, el contrario aparecera en color en fondo Rojo el cual NO se debe seleccionar)</t>
  </si>
  <si>
    <r>
      <t>DE ACUERDO AL ANALISIS DEL FACTOR INTERNO DE</t>
    </r>
    <r>
      <rPr>
        <b/>
        <sz val="16"/>
        <color indexed="8"/>
        <rFont val="Arial"/>
        <family val="2"/>
      </rPr>
      <t xml:space="preserve"> OPORTUNIDAD</t>
    </r>
    <r>
      <rPr>
        <b/>
        <sz val="10"/>
        <color indexed="8"/>
        <rFont val="Arial"/>
        <family val="2"/>
      </rPr>
      <t xml:space="preserve">
</t>
    </r>
    <r>
      <rPr>
        <sz val="10"/>
        <color indexed="8"/>
        <rFont val="Arial"/>
        <family val="2"/>
      </rPr>
      <t>Califique cada Elemento 
(Escala ascendente del 1 al 4, siendo 4 el mas alto)</t>
    </r>
  </si>
  <si>
    <t>SI ES NECESARIO ASOCIE EL FACTOR A UN OBJETIVO
Marque con una X (en mayuscula) el cual debe enumerar en la siguiente columna</t>
  </si>
  <si>
    <t xml:space="preserve">(Enumére  doce en orden de importancia, los cuales va a trabajar en la elaboracion de Objetivos) </t>
  </si>
  <si>
    <t>X</t>
  </si>
  <si>
    <t>AREAS</t>
  </si>
  <si>
    <t>PROCESOS</t>
  </si>
  <si>
    <t>COMPONENTES</t>
  </si>
  <si>
    <t>1  Existencia, 2 Pertinencia, 3  Apropiacion o 4 Mejoramiento Continuo</t>
  </si>
  <si>
    <r>
      <rPr>
        <b/>
        <sz val="9"/>
        <color indexed="8"/>
        <rFont val="Arial"/>
        <family val="2"/>
      </rPr>
      <t>FACTOR INTERNO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</si>
  <si>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FACTOR EXTERNO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</si>
  <si>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 xml:space="preserve">FACTOR INTERNO 
</t>
    </r>
    <r>
      <rPr>
        <sz val="9"/>
        <color indexed="8"/>
        <rFont val="Arial"/>
        <family val="2"/>
      </rPr>
      <t>Si selecciono LA FORTALEZA:  4  (Mejoramiento Continuo)</t>
    </r>
  </si>
  <si>
    <r>
      <rPr>
        <b/>
        <sz val="9"/>
        <color indexed="8"/>
        <rFont val="Arial"/>
        <family val="2"/>
      </rPr>
      <t xml:space="preserve">FACTOR EXTERNO
</t>
    </r>
    <r>
      <rPr>
        <sz val="9"/>
        <color indexed="8"/>
        <rFont val="Arial"/>
        <family val="2"/>
      </rPr>
      <t>Si selecciono LA FORTALEZA  Mejoramiento Continuo (4)</t>
    </r>
  </si>
  <si>
    <t>URGENCIA</t>
  </si>
  <si>
    <t>TENDENCIA</t>
  </si>
  <si>
    <t>IMPACTO</t>
  </si>
  <si>
    <t>SUMA TOTAL</t>
  </si>
  <si>
    <t>CANT.</t>
  </si>
  <si>
    <t>%</t>
  </si>
  <si>
    <t>GESTIÓN DIRECTIVA</t>
  </si>
  <si>
    <t>DIRECCIONAMIENTO ESTRATÉGICO Y HORIZONTE INSTITUCIONAL</t>
  </si>
  <si>
    <t>Misión, visión y principios, en el marco de una institución integrada.</t>
  </si>
  <si>
    <t>Metas institucionales.</t>
  </si>
  <si>
    <t>Conocimiento y apropiación del direccionamiento.</t>
  </si>
  <si>
    <t>Política de inclusión de personas de diferentes grupos poblacionales o diversidad cultural.</t>
  </si>
  <si>
    <t>Gestión Estratégica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</si>
  <si>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</si>
  <si>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</si>
  <si>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</si>
  <si>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</si>
  <si>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</si>
  <si>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</si>
  <si>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</si>
  <si>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</si>
  <si>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Comisión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</si>
  <si>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</si>
  <si>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</si>
  <si>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</si>
  <si>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</si>
  <si>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</si>
  <si>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</si>
  <si>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</si>
  <si>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</si>
  <si>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</si>
  <si>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</si>
  <si>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</si>
  <si>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</si>
  <si>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</si>
  <si>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</si>
  <si>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</si>
  <si>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AUTOEVALAUCION POR GESTION</t>
  </si>
  <si>
    <t>Manual de convivencia.</t>
  </si>
  <si>
    <t>Actividades extracurriculares.</t>
  </si>
  <si>
    <t>GESTION DIRECTIVA</t>
  </si>
  <si>
    <t>Bienestar del alumnado.</t>
  </si>
  <si>
    <t>GESTIO ACADEMICA</t>
  </si>
  <si>
    <t>Manejo de conflictos.</t>
  </si>
  <si>
    <t>GESTION ADMINISTRATIVA</t>
  </si>
  <si>
    <t>Manejo de casos difíciles.</t>
  </si>
  <si>
    <t>GESTION DE LA COMUNIDAD</t>
  </si>
  <si>
    <t>Relaciones Con El Entorno</t>
  </si>
  <si>
    <t>Familias o acudientes.</t>
  </si>
  <si>
    <t>Autoridades educativas.</t>
  </si>
  <si>
    <t>Otras instituciones.</t>
  </si>
  <si>
    <t>Sector productivo.</t>
  </si>
  <si>
    <t>GESTIÓN ACADÉMICA</t>
  </si>
  <si>
    <t>Diseño Pedagógico</t>
  </si>
  <si>
    <t>Plan de estudios.</t>
  </si>
  <si>
    <t>Enfoque metodológico.</t>
  </si>
  <si>
    <t>Recursos para el aprendizaje.</t>
  </si>
  <si>
    <t>Jornada escolar.</t>
  </si>
  <si>
    <t>Evaluación.</t>
  </si>
  <si>
    <t>Prácticas Pedagógicas</t>
  </si>
  <si>
    <t>Opciones didácticas para las áreas, asignaturas y proyectos transversales.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</si>
  <si>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</si>
  <si>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</si>
  <si>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</si>
  <si>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</si>
  <si>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</si>
  <si>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</si>
  <si>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</si>
  <si>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</si>
  <si>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</si>
  <si>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</si>
  <si>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</si>
  <si>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</si>
  <si>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</si>
  <si>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</si>
  <si>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GESTIÓN ADMINISTRATIVA Y FINANCIERA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</si>
  <si>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</si>
  <si>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</si>
  <si>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</si>
  <si>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</si>
  <si>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</si>
  <si>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</si>
  <si>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</si>
  <si>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</si>
  <si>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</si>
  <si>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</si>
  <si>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</si>
  <si>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</si>
  <si>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los Servicios Complementarios</t>
  </si>
  <si>
    <t>Servicios de transporte, restaurante, cafetería y salud (enfermería, odontología, psicología).</t>
  </si>
  <si>
    <t>Apoyo a estudiantes con bajo desempeño académico o con dificultades de interacción.</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</si>
  <si>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</si>
  <si>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</si>
  <si>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</si>
  <si>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</si>
  <si>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</si>
  <si>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</si>
  <si>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</si>
  <si>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</si>
  <si>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</si>
  <si>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</si>
  <si>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</si>
  <si>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</si>
  <si>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</si>
  <si>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</si>
  <si>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</si>
  <si>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</si>
  <si>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GESTIÓN DE LA COMUNIDAD</t>
  </si>
  <si>
    <t>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</si>
  <si>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</si>
  <si>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</si>
  <si>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</si>
  <si>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</si>
  <si>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</si>
  <si>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</si>
  <si>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 xml:space="preserve"> Oferta de servicios a la comunidad.</t>
  </si>
  <si>
    <t>Uso de la planta física y de los medios.</t>
  </si>
  <si>
    <t>Servicio social estudiantil.</t>
  </si>
  <si>
    <t>Participación y convivencia</t>
  </si>
  <si>
    <t>Participación de los estudiantes.</t>
  </si>
  <si>
    <t>Asamblea y consejo de padres de familia.</t>
  </si>
  <si>
    <t>Participación de las familias.</t>
  </si>
  <si>
    <t>Prevención de riesgos</t>
  </si>
  <si>
    <t>Prevención de riesgos físicos.</t>
  </si>
  <si>
    <t>Prevención de riesgos psicosociales.</t>
  </si>
  <si>
    <t>Programas de seguridad.</t>
  </si>
  <si>
    <t>PREGUNTAS DE APOYO  AUTOEVALUACION AREAS DE GESTION</t>
  </si>
  <si>
    <t>PREGUNTA</t>
  </si>
  <si>
    <t>En la evaluación de las áreas de gestión ¿cuál ha sido la participación de la comunidad educativa?, particularmente ¿de los estudiantes beneficiados?</t>
  </si>
  <si>
    <t>PREGUNTAS DE APOYO CONSULTA DEL PERFIL DE ACUERDO DE LA AUTOEVALUACION INSTITUCIONAL</t>
  </si>
  <si>
    <t>El perfil del EE ¿logra reflejar de manera conveniente la opinión de la comunidad educativa?</t>
  </si>
  <si>
    <t>PREGUNTAS DE APOYO CONSULTA DEL PERFIL DE ACUERDO A LAS OPORTUNIDADES Y FORTALEZAS</t>
  </si>
  <si>
    <t>En el análisis de fortalezas y oportunidades de mejoramiento ¿se reflejan las oportunidades de mejoramiento más sentidas por la comunidad educativa? Describa de que manera.</t>
  </si>
  <si>
    <t>PREGUNTAS DE APOYO DEL ANALISIS DE LAS FORTALEZAS Y OPORTUNIDADES</t>
  </si>
  <si>
    <t>1.¿Qué estrategias se han implementado en el establecimiento para garantizar que las fortalezas sean sostenibles a largo plazo?</t>
  </si>
  <si>
    <t>2.¿la comunidad educativa participa activamente en la revisión del Plan?</t>
  </si>
  <si>
    <t>3.Las oportunidades de mejoramiento, al igual que las debilidades identificadas en la comunidad educativa ¿son significativas parael sentir de la comunidad educativa?</t>
  </si>
  <si>
    <t>Direccionamiento Estratégico</t>
  </si>
  <si>
    <t>VALORACION                       GESTION DIRECTIVA</t>
  </si>
  <si>
    <t>FORTALEZAS</t>
  </si>
  <si>
    <t>OPOTUNIDADES DE MEJORAMIENTO</t>
  </si>
  <si>
    <t>GESTIÓN ACADEMICA</t>
  </si>
  <si>
    <t>Diseño pedagogico</t>
  </si>
  <si>
    <t>Practicas pedagogicas</t>
  </si>
  <si>
    <t>Gestion de aula</t>
  </si>
  <si>
    <t>Seguimiento academico</t>
  </si>
  <si>
    <t>VALORACION                       GESTION ACADEMICA</t>
  </si>
  <si>
    <t>GESTIÓN ADMINISTRATIVA</t>
  </si>
  <si>
    <t>Apoyo a la gestion académica</t>
  </si>
  <si>
    <t>Administración de la planta fisica y de los recursos</t>
  </si>
  <si>
    <t>Administración de servicios complementarios</t>
  </si>
  <si>
    <t>Talento Humano</t>
  </si>
  <si>
    <t>Apoyo Financiero y Contable</t>
  </si>
  <si>
    <t>VALORACION                       GESTION ADMINISTRATIVA</t>
  </si>
  <si>
    <t>VALORACION                       GESTION DE LA COMUNIDAD</t>
  </si>
  <si>
    <t>GESTION ACADEMICA</t>
  </si>
  <si>
    <t>PLAN DE MEJORAMIENTO INSTITUCIONAL</t>
  </si>
  <si>
    <t>N° Factor</t>
  </si>
  <si>
    <t>FACTOR O CONDICION INTERNO</t>
  </si>
  <si>
    <t>OBJETIVO(S)</t>
  </si>
  <si>
    <t>META(S)</t>
  </si>
  <si>
    <t>DEFINICION DE METAS E INDICADORES</t>
  </si>
  <si>
    <t>N°.OBJETIVO</t>
  </si>
  <si>
    <t>OBJETIVO</t>
  </si>
  <si>
    <t>META</t>
  </si>
  <si>
    <t>META VIGENCIA 2017</t>
  </si>
  <si>
    <t>META VIGENCIA 2018</t>
  </si>
  <si>
    <t>META VIGENCIA 2019</t>
  </si>
  <si>
    <t>NOMBRE DEL INDICADOR</t>
  </si>
  <si>
    <t>TIPO DEL INDICADOR</t>
  </si>
  <si>
    <t>OBJETIVO DEL INDICADOR</t>
  </si>
  <si>
    <t>UNIDAD DE MEDIDA</t>
  </si>
  <si>
    <t>DEFINICIÓN  VARIABLES DE LAS FÓRMULAS</t>
  </si>
  <si>
    <t>FÓRMULA DE CÁLCULO DE INDICADOR</t>
  </si>
  <si>
    <t>LINEA BASE</t>
  </si>
  <si>
    <t>VALOR MÍNIMO</t>
  </si>
  <si>
    <t>VALOR MÁXIMO</t>
  </si>
  <si>
    <t>FUENTE DE DATOS PARA EL CÁLCULO DEL INDICADOR</t>
  </si>
  <si>
    <r>
      <t>PERIODICIDAD DE CÁLCULO DEL INDICADOR</t>
    </r>
    <r>
      <rPr>
        <b/>
        <sz val="8"/>
        <color indexed="8"/>
        <rFont val="Calibri"/>
        <family val="2"/>
      </rPr>
      <t xml:space="preserve">
</t>
    </r>
  </si>
  <si>
    <t>RESPONSABLE DEL INDICADOR</t>
  </si>
  <si>
    <t>RESULTADO</t>
  </si>
  <si>
    <t xml:space="preserve">PROCESO </t>
  </si>
  <si>
    <t>PORCENTUAL</t>
  </si>
  <si>
    <t>CANTIDAD</t>
  </si>
  <si>
    <t>MENSUAL</t>
  </si>
  <si>
    <t>BIMENSUAL</t>
  </si>
  <si>
    <t>TRIMESTRAL</t>
  </si>
  <si>
    <t>SEMESTRAL</t>
  </si>
  <si>
    <t>ANUAL</t>
  </si>
  <si>
    <t>ACCIONES AÑO 2017</t>
  </si>
  <si>
    <t>RESPONSABLE</t>
  </si>
  <si>
    <t>FECHA DE INICIO
(dd/mm/aa)</t>
  </si>
  <si>
    <t>FECHA DE CUMPLIMIENTO  (dd/mm/aa)</t>
  </si>
  <si>
    <t>RECURSOS (miles de pesos)</t>
  </si>
  <si>
    <t>FUENTE DE FINANCIACIÓN</t>
  </si>
  <si>
    <t>DETALLE DEL RECURSO FINACIERO</t>
  </si>
  <si>
    <t>ESTRATEGIAS DE CALIDAD ASOCIADAS A LA ACCION</t>
  </si>
  <si>
    <t>RECURSOS PROPIOS</t>
  </si>
  <si>
    <t xml:space="preserve">Formación continuada para docentes y directivos docentes </t>
  </si>
  <si>
    <t>REGALIAS</t>
  </si>
  <si>
    <t xml:space="preserve">Formación inicial de docentes </t>
  </si>
  <si>
    <t>SGP</t>
  </si>
  <si>
    <t xml:space="preserve">Plan territorial de formación </t>
  </si>
  <si>
    <t>NACION</t>
  </si>
  <si>
    <t xml:space="preserve">Formación de docentes y directivos docentes </t>
  </si>
  <si>
    <t>MUNICIPIO</t>
  </si>
  <si>
    <t xml:space="preserve">Educación para la sexualidad y construcción de ciudadanía </t>
  </si>
  <si>
    <t xml:space="preserve">OTROS </t>
  </si>
  <si>
    <t xml:space="preserve">Educación para el ejercicio de los Derechos humanos </t>
  </si>
  <si>
    <t xml:space="preserve">Educación Ambiental </t>
  </si>
  <si>
    <t xml:space="preserve">Competencias ciudadanas </t>
  </si>
  <si>
    <t xml:space="preserve">Competencias científicas (ciencias naturales) </t>
  </si>
  <si>
    <t xml:space="preserve">Competencias científicas (ciencias sociales) </t>
  </si>
  <si>
    <t xml:space="preserve">Competencias comunicativas </t>
  </si>
  <si>
    <t xml:space="preserve">Competencias matemáticas </t>
  </si>
  <si>
    <t xml:space="preserve">Experiencias significativas </t>
  </si>
  <si>
    <t xml:space="preserve">Promoción del inglés como lengua extranjera </t>
  </si>
  <si>
    <t>Asistencia técnica a las secretarías de educación para fortalecer la gestión, con estrategias diferenciadas de intervención</t>
  </si>
  <si>
    <t xml:space="preserve"> Acompañamiento a los establecimientos educativos para el fortalecimiento en su gestión educativa con un enfoque de educación inclusiva </t>
  </si>
  <si>
    <t xml:space="preserve">Acompañamiento a los proyectos etnoeducativos </t>
  </si>
  <si>
    <t>Identificación y socialización de experiencias etnoeducativas indígenas y afrocolombianas</t>
  </si>
  <si>
    <t>DEFINICION DE TAREAS Y RESPONSABLES</t>
  </si>
  <si>
    <t>ACCIONES</t>
  </si>
  <si>
    <t>TAREA AÑO 2017</t>
  </si>
  <si>
    <t>CORREO RESPONSABLE</t>
  </si>
  <si>
    <t>FECHA INICIO
(dd/mm/aa)</t>
  </si>
  <si>
    <t>FECHA FIN
(dd/mm/aa)</t>
  </si>
  <si>
    <t>ACCIONES AÑO 2018</t>
  </si>
  <si>
    <t>TAREA AÑO 2018</t>
  </si>
  <si>
    <t>ACCIONES AÑO 2019</t>
  </si>
  <si>
    <t>TAREA AÑO 2019</t>
  </si>
  <si>
    <t>CARRERA 20 N°6B -02  LLANO ECHAVEZ</t>
  </si>
  <si>
    <t>OCAÑA</t>
  </si>
  <si>
    <t>pecos.pecas@hotmail.com</t>
  </si>
  <si>
    <t>FABIOLA ELVIRA VERJEL AREVALO</t>
  </si>
  <si>
    <t>YOLAINA ESTEFANIA BALMACEDA ESCALANTE</t>
  </si>
  <si>
    <t>DOCENTE</t>
  </si>
  <si>
    <t>estefaniaescalante_22@outlook.es</t>
  </si>
  <si>
    <t>JOHANNA MILENA QUINTERO</t>
  </si>
  <si>
    <t>johannaquintero971@gmail.com</t>
  </si>
  <si>
    <t>rubiamarce1012@hotmail.com</t>
  </si>
  <si>
    <t>LINA MARCELA LOZANO LOZANO</t>
  </si>
  <si>
    <t xml:space="preserve">CINDY TATIANA PLATA SANCHEZ </t>
  </si>
  <si>
    <t>tatianita080212@hotmail.com</t>
  </si>
  <si>
    <t>JOSE ALEJANDRO BECERRA A</t>
  </si>
  <si>
    <t>PSICOLOGO</t>
  </si>
  <si>
    <t>joalbear@hotmail.com</t>
  </si>
  <si>
    <t>- Ser reconocidos a nivelregional como una institución comprometida que garantice el servicio certificando sus procesos fundantes(pedagogico,administrativo y proyección a la comunidad. - Consolidarse como una institución con una educación dinámica y participativa facilitando  los procesos de integración y la inclusión según  necesidades de la población infantil.</t>
  </si>
  <si>
    <t>-Fortaleciendo los aspectos en los que se presentan debilidades - Ajustando los planes de area a las necesidades educativas-</t>
  </si>
  <si>
    <t>-Si,  porque es un referente para el quehacer diarioya que recuerda nuestros compromisos institucionales.</t>
  </si>
  <si>
    <t>En laplaneación anual delas gestiones, se evalua, se mejora y se aplican los correctivos necesarios para cumplir con los propositos establecidos.</t>
  </si>
  <si>
    <t>Nuestro PEI cumple con los estándares básicos de competencias y otros referentes nacionales que hacen viable nuestra labor educativa.</t>
  </si>
  <si>
    <t>El Centro educativo cuenta con una caractirización sociocultural  que define los aspectos economicos, sociales y culturales de nuestra  población estudiantil.</t>
  </si>
  <si>
    <t>Son familias nucleares en gran porcentaje,pertenecientes a estratos socioeconomicos 2 y 3 la ocupacion en sumayoria de tipo formal y generalmente los empleos son ……</t>
  </si>
  <si>
    <t>La mayoria de nuestros egresados continuan satisfactoriamente los estudios de basica primaria tanto en el sector primaria como oficial.</t>
  </si>
  <si>
    <t xml:space="preserve"> las diferencias socioculturales son atendidas atraves de las relaciones afectivas que miniminicen las necesidades.El aspecto economico es regulado por la secretaria de educacion y esta de acuerdo a la poblacion del sector.Las diferencias economicas culturales y sociales nose ha tornado en conflicto dentro de la comunidad educativa</t>
  </si>
  <si>
    <t>Se denota cada dia el compromiso y sentido de pertenencia por parte de los padres de familia con la Institucion.</t>
  </si>
  <si>
    <t>Con un enfoque diferencial,el proyecto se preocupa por atender las nececidades que se presentan en cada aspecto.</t>
  </si>
  <si>
    <t>Aplicando la propuesta pedagogica significativa pertinente una didactica efectiva un curriculo coherente y un sistema evaluativo Institucional que valora y estimula los aprendizajes y diferencias.El servicio educativo ofrecido logra la construccion de ciudadanos competentes y comprometidos atraves de la  formacion academica y en la formacion en valores.</t>
  </si>
  <si>
    <t>Exsiste una vinvulacion con el sector productivo  ya que este provee a la institucion material didactico necesario para lalabor educativa y existen alianzasa de continuidad de estudio tanto en el sector privado como en el sector oficial.</t>
  </si>
  <si>
    <t>Se cuenta con una formulación de la misión, la visión y los principios que articula e identifica a la institución como un todo,  reestructurados en el 2016. Se ha iniciado el trabajo de  apropiación por la comunidad educativa.</t>
  </si>
  <si>
    <t>Durante el proceso de integración no se vislumbraron cambios ya que estos cumplen con los retos externos y necesidades educativas.</t>
  </si>
  <si>
    <t>1. Crear convenios interintitucionales con establecimientos educativos privados y oficales que ofrezcan educavción basica primaria,. 2. Cumplir a cabalidad el plan de estudios de transición con e lfin de que los eduvcandos no presenten dificultad alguna aen elsiguiendo grado educativo con bases sólidas.</t>
  </si>
  <si>
    <t>Por qué se  partió de hacer un análisis  situacional del estudiante, su entorno familiar y comunitario, lo que  permitió  visualizar sus necesidades,  problemas  inquietudes y expectativas. Las acciones  han sido: Publicidad, aplicación de encuestas a padres de familia, visita  domiciliaria</t>
  </si>
  <si>
    <t>1.Verificación de la continuidad del estudiante en el sistema educativo. 2. Apoyo  a la  orientación de  padres de familia que  tienen  sus hijos en la primera infancia</t>
  </si>
  <si>
    <t>No aplica</t>
  </si>
  <si>
    <t>El Centro Educativo ha realizado alianzas para la espectiva articulación con La Normal Superior de Ocaña en el sector oficial y con el Gimnacio Villa Margarita en el sector privado, además se tiene la opción de ingresar a cualquier institución educativa perteneciente a laAsociación de colegios privados.</t>
  </si>
  <si>
    <t>No aplica.</t>
  </si>
  <si>
    <t xml:space="preserve"> Como  expresamos  anteriormente la  institución no  sostiene  articulación con ninguna  institución de  educación superior, solo tiene  convenios. El impacto que  han tenido  ha sido  el beneficio tanto  para  estudiantes, egresados  y comunidad en general que  se  han vinculado a estos y han continuado su escolarización.</t>
  </si>
  <si>
    <t xml:space="preserve">Mejoramiento de  programas y servicios ofrecidos a la comunidad externa.. Plan de mejoramiento institucional (PMI) señalando: áreas, aspecto a mejorar, metas, indicadores, estrategias y seguimiento. Resultados de la aplicación del horizonte institucional y el  cumplimiento de las metas. Resultados por el grado de asimilación y apropiación de la misión, visión y princicipios del establecimiento educativo.  Avances logrados en el establecimiento educativo por la difusión de principios democráticos y los valores ciudadanos. Logros  por las alianzas y  convenios con otro establecimientos educativos.
</t>
  </si>
  <si>
    <t>En este estrato es el tercero  en representación pero con un porcentaje muy bajo, ls niños son apoyados  economicamente por familiares.</t>
  </si>
  <si>
    <t>Representando el segundo estrato  dentro de la población, con un porcentaje  no tan significativa, los dos est´´an ubicados en zonas aledañas a la institución.</t>
  </si>
  <si>
    <t>Con un porcentaje significativo, la mitad de la población  está ubicada en este estrato., un gran número   habita cerca  y dentro del sector donde funciona el establecimiento.</t>
  </si>
  <si>
    <t>Representa po una sola familia.</t>
  </si>
  <si>
    <t>Solo dos familias corresponden a este tipo de familia, donde es la madre cabeza de hogar.</t>
  </si>
  <si>
    <t>En porcentaje alto ( 30) las familias conformadas por padre, madre e hijos,  en gran número son los padres quien aportan  economicamente al  sustento familiar y las mujeres al cuidado del hogar.</t>
  </si>
  <si>
    <t>Porcentaje  muy bajo,  por causas de separación delapareja  y ausencia del padre.</t>
  </si>
  <si>
    <t>Solo seis  familias cumplen con esta caracteristica.</t>
  </si>
  <si>
    <t>Dos  estudiantes  hacen parte de estas familias y  sus caracteristicas.</t>
  </si>
  <si>
    <t>Un solo estudiante hace parte de esta familia</t>
  </si>
  <si>
    <t>No aplca</t>
  </si>
  <si>
    <t>Toda la población.</t>
  </si>
  <si>
    <t>Una estudiante tiene nacionalidad venezolana.</t>
  </si>
  <si>
    <t>En el año 2016 se realizarón ajustes para el mejoramiento  de la Misión, Visión  y Principios,  se está en proceso de difusión  y  reconocimiento  por parte de la comunidad educativa.</t>
  </si>
  <si>
    <t>3 años</t>
  </si>
  <si>
    <t>A  través de la realización de diversas acciones que hacen propia el conocimiento y apropiación del direccionamiento estratégico (divulgación a través de diversos medios como carteleras, reuniones de padres de familia, comunicados, murales, talleres, grupos de encuentro y conversatorios).</t>
  </si>
  <si>
    <t>EL CE atiende a toda persona que necesite los servicios educativos sin ser discriminado por ninguna discapacidad, raza, credo, políticas o por distingo de sexo. Las discapacidades cognitivas se atienden con una profesora especializada y un cronograma  para reforzar las falencias comunicadas por los docentes de cada sede.</t>
  </si>
  <si>
    <t>Se  necesita perfeccionar la competencia de liderazgo para influir de forma consciente sobre sus colaboradores  en el cumplimiento de los objetivos trazados en el centro escolar. Ya que el tiempo empledo para labores propias</t>
  </si>
  <si>
    <t>Se desarrollan diferentes acciones  desde  el proceso de enseñanza aprendizaje hasta  la atención  y  la disciplina de  los educandos.</t>
  </si>
  <si>
    <t>Su conformación se basa  en la estrategia  de intervención  y toma de desicionnes    en pro de la comunidad educativa.</t>
  </si>
  <si>
    <t>Ejecuta las funciones de seguiiento a los educandos de manera que se haga la  evaluación de manera objetiva y se lidere la promoción de los educandos de la mejor manera.</t>
  </si>
  <si>
    <t>La edad de los niños no es consecuente con su organización. Se reunen todos los programas de los candidatos  a personero y se hace un plan de acción que se ejecuta  parcialmente.</t>
  </si>
  <si>
    <t>Se busca el cumplimiento de la  democracia,  realizado en el tiempo estipulado y se hace por votacion del resto de  estudiantes involucrando a padres de familia  en el liderago de sun jijos.</t>
  </si>
  <si>
    <t>Como organo representante del total de padres de famila. Su s integarntes hacen parte de varios estamentos ,  colaboran direccionando el quehacer comunitario dentro de lainstitución.</t>
  </si>
  <si>
    <t>Brinda acompañamiento al proceso pedagógico del establecimiento, apoya    las actividades  propuestas para el mejoramiento del clima escolar y propiciala intercomunicación asertiva entre los diferentes estamentos que dentro del centro educativo  funcionan.</t>
  </si>
  <si>
    <t xml:space="preserve"> El  cuaderono de notas  como  medio  de counicación  diaria entre padres y  la  institución,  en un 80% comunicación directa entre padres y docentes.Cartelerai i nformativa, boletines, folletos etc.</t>
  </si>
  <si>
    <t>La motivación es una de las claves del éxito escolar  y.  el estímulo, es un reanimante y una fuerza que entusiasma a la persona y la impulsa a desarrollar nuevas y mejores acciones. que enmarcan el buen y justo trato,  en estudiantes,docentes y  padres  de  familia.</t>
  </si>
  <si>
    <t xml:space="preserve"> las buenas prácticas son las intervenciones educativas que facilitan el desarrollo de actividades de aprendizaje en las que se logren con eficiencia los objetivos formativos previstos y también otros aprendizajes de alto valor educativo. Se tiene  en  cuenta:.Creatividad.;.Colaboración,Valores, Reconocimiento de la idiosincrasia local, departamental y nacional,   y  la
Orientación personalizada .</t>
  </si>
  <si>
    <t xml:space="preserve">Se promueve la participación de los estudiantes y los docentes en la discusión y construcción de planes y programas. Se les permite identificar  los problemas de la institución y también su participación en la búsqueda de soluciones, convencidos  que esto afianzará su sentido de pertenencia, su orgullo de pertenecer y poder contribuir con su mejoramiento. </t>
  </si>
  <si>
    <t>El Centro Educativo Pecos y Pecas es  percibido como un espacio agradable, aseado,ordenado, decorado que promueve  la convienecia y  el desarrollo armonico de los estudiantes.</t>
  </si>
  <si>
    <t>Programa estructurado de inducción y acogida, apoyado con materiales y estrategias  que se adapten a las condiciones personales, sociales y culturales de todos los estudiantes bajo la dirección de todo el personal de la Institución.</t>
  </si>
  <si>
    <t>Implementación de  metodologías activas, creativas e innovadoras  fortaleciendo  el proceso metodológico, y mejorando  las destrezas de los estudiantes. Diseño de actividades  significativas y valiosas de parte del  docente, conociendo el estado de motivación intrísica y Extrínsica que maneja el  estudiante, proporcionando  un clima institucional agradable-</t>
  </si>
  <si>
    <t>El manual de convivencia es la expresión de unas reglas básicas y equitativas de juego, acordadas, (conocidas y acatadas por gran  parte de la comunidad educativa.</t>
  </si>
  <si>
    <t>Se  realizan actividades extracurriculares (culturales, deportivas, sociales), pero éstas no se enmarcan en una política institucional, se realizan cuando la ocasión lo posibilite y se den  los tiempos y  la organización este acorde a lasnecesidades delis estudiantes y del centro educativo.</t>
  </si>
  <si>
    <t>La institución cuenta con un programa completo y adecuado de promoción del bienestar de los estudiantes, con énfasis hacia aquellos que presentan más necesidades, ya que se estudia y se adecua a ellos.</t>
  </si>
  <si>
    <t>-Se realiza mediante el diálogo y la concertación, según estudio del caso con las dos partes o personas involucradas..
Se sigue el conducto regular que aconseja la Constitución Política de Colombia.yel manual de convivenciaLa institución cuenta con algunos mecanismos para manejar casos difíciles –</t>
  </si>
  <si>
    <t>La institución realiza jornadas, talleres y otras actividades orientadas a reducir los conflictos. Se cuenta  con servicio de Psicologia  en manejo de conflictos, conductas etc.</t>
  </si>
  <si>
    <t>La institución cuenta con una política de
comunicación e interacción con las familias o
acudientes y se han establecido los canales, el
tipo y la periodicidad de la información</t>
  </si>
  <si>
    <t>La institución realiza un intercambio fluido de información con las autoridades educativas en el marco de la política definida, lo que facilita la ejecución de las actividades y la solución oportuna de los problemas</t>
  </si>
  <si>
    <t>La institución cuenta con alianzas y acuerdos con diferentes entidades para apoyar la ejecución de sus proyectos. Además, tales alianzas y acuerdos cuentan con la participación de los diferentes estamentos de la comunidad educativa y sectores de la comunidad general</t>
  </si>
  <si>
    <t>Las alianzas con el sector productivo tienen objetivos y metodologías claras para apoyar el desarrollo de competencias en los estudiantes y se promueven procesos de seguimiento y evaluación periódicos</t>
  </si>
  <si>
    <t>Se cuenta con un plan de estudio para toda la Institución que además de responder a las políticas trazadas en el PEI, los lineamientos nacionales y estándares, básicos de competencias, fundamenta los planes de aula de los docentes de todas las dimensiones  y grados,. Además cuenta con el album  par acada grado.</t>
  </si>
  <si>
    <t>Las prácticas pedagógicas de aula de los docentes de todos los grados  desarrollan el enfoque metodológico constructivismo significativo en cuanto a métodos de enseñanza flexibles, relación pedagógica y uso de recursos que respondan a la diversidad de la población.</t>
  </si>
  <si>
    <t>La política institucional de dotación, uso y mantenimiento de los recursos para el aprendizaje permite apoyar el trabajo académico de la diversidad de sus de estudiantes y docentes</t>
  </si>
  <si>
    <t>La jornada  escolar permite el desarrollo de  momentos pedagigicos como de momeentos lúdiicos.</t>
  </si>
  <si>
    <t>Se evalua  los educandos en 4  periodos , por indicadores de logro a travéz de las dimensiones, además  se planten evaluaciones anuales del Centro Educativo.</t>
  </si>
  <si>
    <t>Se trabaja con um plan de estudio  muy estructurado en el tiempo y a las necesidades educativas de los educandos, se  trabaja en elmejoramiento delos proyectos transversales y su inclusión en el programa de preescolar.</t>
  </si>
  <si>
    <t>Como recurso de mecanización y refuerxzo de temas y trazos vistos en clase,. Utilización de cuadernos para que padres de familia  compantan  momentos de y responsabilidades de sus hijos como mecanismo de  fortalecimiento relaciones familiares.</t>
  </si>
  <si>
    <t>La institución cuenta con una política sobre el uso de los recursos para el aprendizaje que está articulada a su propuesta pedagógica</t>
  </si>
  <si>
    <t>Se cuenta con una política sobre el uso apropiado de los tiempos destinados a los aprendizajes, la cual es implementada de manera flexible de acuerdo con las características y necesidades de los estudiantes.</t>
  </si>
  <si>
    <t>Los docentes han realizados esfuerzos coordinados para
apoyar el proceso de enseñanza aprendizaje en la
comunicación reciproca, las relaciones horizontales y la
concertación con estudiantes.y  padres de  familia.</t>
  </si>
  <si>
    <t>Los planes de aula establecen sistemas didácticos accesibles a todo el estudiantado, que minimizan barreras al aprendizaje y la participación y están relacionados con el diseño curricular y el enfoque metodológico.</t>
  </si>
  <si>
    <t>En la institución se presentan esfuerzos colectivos por trabajar con estrategias alternativas a la clase magistral. Además, se tienen en cuenta los intereses, ideas y experiencias de los estudiantes como base para estructurar las actividades pedagógicas.</t>
  </si>
  <si>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</si>
  <si>
    <t>El seguimiento sistemático de los resultados académicos cuenta con indicadores y mecanismos claros de retroalimentación para estudiantes, familia y prácticas docentes</t>
  </si>
  <si>
    <t xml:space="preserve">La institución hace seguimiento a la incidencia de los
resultados de las evaluaciones  en las prácticas
de aula y realiza acciones correctivas para su ajuste, las
cuales son establecidas en el plan de mejoramiento.Como se tiene solo prrescolar no hay evaluaciones externas.
</t>
  </si>
  <si>
    <t>La política institucional de control, análisis y tratamiento del ausentismo contempla la participación activa de padres, docentes y estudiantes</t>
  </si>
  <si>
    <t>Las prácticas de los docentes incorporan actividades de recuperación basadas en estrategias que tienen como finalidad ofrecer un apoyo real al desarrollo de las competencias básicas de los estudiantes y al mejoramiento de sus resultados</t>
  </si>
  <si>
    <t>La institución cuenta  con políticas y mecanismos para abordar los casos de bajo rendimiento académico y problemas de aprendizaje y acude al  estrategias de inclusión con programas acrdes a la necesidad.</t>
  </si>
  <si>
    <t xml:space="preserve">La institución tiene un plan para realizar el seguimiento a sus egresados, pero la información no es sistemática, ni permite el análisis para aportar al mejoramiento institucional. </t>
  </si>
  <si>
    <t>La Institución cuenta con un proceso de matricula ágil y oportuno conocido por la comunidad, que favorece las necesidades de padres de familia y estudiantes. El procesos de matricula se sistematiza a través  del SIMAT</t>
  </si>
  <si>
    <t>La institución cuenta con un sistema de archivo organizado
donde se integra la información de los estudiantes.</t>
  </si>
  <si>
    <t>La institución revisa periódicamente el sistema de expedición de boletines de calificaciones e implementa acciones para ajustarlo y mejorarlo.</t>
  </si>
  <si>
    <t>La institución asegura los recursos para cumplir el programa de mantenimiento de su planta física.</t>
  </si>
  <si>
    <t>El programa de adecuación, accesibilidad y embellecimiento de la planta física se lleva a cabo periódicamente y cuenta con la participación de los diferentes estamentos de la comunidad educativa.</t>
  </si>
  <si>
    <t>La institución realiza una programación coherente de las actividades que se llevan a cabo en cada uno de sus espacios físicos, basada en indicadores de utilización de los mismos.</t>
  </si>
  <si>
    <t>La institución   adquiere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</si>
  <si>
    <t>El proceso para determinar las necesidades de adquisición de suministro de insumos, recursos y mantenimiento de los mismos, es participativo, se hace oportunamente y está articulado con la propuesta pedagógica de la institución.(</t>
  </si>
  <si>
    <t>El programa de mantenimiento preventivo y correctivo de los equipos y recursos para el aprendizaje se cumple adecuadamente; con ello se garantiza su estado óptimo. Además, los manuales de uso están disponibles cuando se requieran.</t>
  </si>
  <si>
    <t>La comunidad educativa conoce y adopta las medidas preventivas derivadas del conocimiento cabal del panorama de riesgos</t>
  </si>
  <si>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</si>
  <si>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</si>
  <si>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</si>
  <si>
    <t>La institución tiene un programa de formación que responde a problemas identificados y demandas específicas; existen criterios claros para valorar la oferta externa y se cuenta con destinación de recursos para adelantar procesos internos de capacitación.</t>
  </si>
  <si>
    <t>La institución cuenta con procesos explícitos para elaborar los horarios y los criterios para realizar la asignación académica de los docentes, y éstos se cumplen.</t>
  </si>
  <si>
    <t>Los docentes l vinculados están identificados con la institución: comparten la filosofía, principios, valores y objetivos, y están dispuesto a realizar actividades complementarias que sean necesarias para cualificar su labor</t>
  </si>
  <si>
    <t>El proceso de evaluación de docentes, directivos y personal administrativo permite la implementación de acciones de mejoramiento y de desarrollo profesional. Además, es conocido por la comunidad y cuenta con un respaldo amplio de los miembros de la institución.</t>
  </si>
  <si>
    <t>La estrategia de reconocimiento al personal vinculado es aplicada cabalmente y es parte fundamental de la cultura institucional, proviendo en todo momento de relaciones asertivas y de camadería.</t>
  </si>
  <si>
    <t>La institución cuenta con una política de apoyo a la investigación y a la producción de materiales relacionados con la  misma; además se han definido  temas y áreas de interés en
concordancia con el PEI.</t>
  </si>
  <si>
    <t>La institución dispone de estrategias claras para mediación y solución de conflictos y éstos se resuelven a través del diálogo y la negociación permanente. Esto contribuye a que exista un buen clima laboral</t>
  </si>
  <si>
    <t>La institución cuenta con un programa de bienestar del personal vinculado que se cumple en su totalidad. Además, es conocido y aceptado por la comunidad educativa desde una perspectiva de equidad.</t>
  </si>
  <si>
    <t>Existen procedimientos definidos para elaborar el presupuesto acorde con las metas establecidas en el plan operativo anual, el plan de egresos e ingresos, se relacionan con el flujo de caja. El presupuesto constituye un instrumento de planeación y gestión financiera que opera de forma coherente con otros procesos institucionales.</t>
  </si>
  <si>
    <t>La contabilidad está disponible de manera oportuna y los informes financieros permiten realizar un control efectivo del presupuesto y del plan de ingresos y gastos</t>
  </si>
  <si>
    <t>Existen procesos claros para el recaudo de ingresos y de gastos que son conocidos por la comunidad educativa coherentes con la planeación financiera de la institución</t>
  </si>
  <si>
    <t>La institución presenta los informes financieros a las autoridades competentes de manera apropiada y oportuna. Éstos son parte del proceso de control interno y sirven para tomar decisiones y realizar seguimiento al manejo de los recursos.</t>
  </si>
  <si>
    <t>la institución tienen conocimiento de la política de atención a la población con necesidades especiales, trabajan conjuntamente para diseñar modelos pedagógicos que permitan la integración y atención de estos niños y niñas y los dan a conocer a la comunidad, y logran la cobertura en su localidad o municipio en acuerdo con su capacidad institucional.(</t>
  </si>
  <si>
    <t>La institución trabaja articuladamente para diseñar y aplicar estrategias pedagógicas pertinentes que permitan integrar y atender las personas pertenecientes a grupos étnicos, y las dan a conocer a la comunidad.</t>
  </si>
  <si>
    <t>La institución cuenta con mecanismos que le permiten conocer las necesidades y expectativas de todos los estudiantes y divulga esta información en su comunidad; los estudiantes encuentran elementos de identificación con la institución.</t>
  </si>
  <si>
    <t>La institución se interesa de forma programá- tica en la proyección personal y el futuro de sus estudiantes; este programa es conocido por la comunidad educativa, que lo apoya y enriquece.</t>
  </si>
  <si>
    <t>La escuela de padres es coherente con el PEI, cuenta con el respaldo pedagógico de los docentes y se encuentra ampliamente divulgada en la comunidad. Además, su acogida entre los integrantes de la familia es significativa.</t>
  </si>
  <si>
    <t>Se cuenta con un programa de interacción con la comunidad que orienta, da sentido a las acciones que se planean conjuntamente y dan respuesta a problemáticas y necesidades que apuntan al mejoramiento de las condiciones de vida de la comunidad y los estudiantes.</t>
  </si>
  <si>
    <t>La comunidad se encuentra informada respecto de los programas y posibilidades de uso de los recursos físicos de la institución y los utiliza;</t>
  </si>
  <si>
    <t>Los mecanismos y escenarios de participación de la institución son utilizados por los estudiantes de forma continua y con sentido. No solamente se cumplen las normas legales, sino que se ha logrado la participación real de los estudiantes en el apoyo a su propia formación ciudadana.</t>
  </si>
  <si>
    <t>La institución posee canales de comunicación claros y abiertos que facilitan a los padres de familia el conocimiento de sus derechos y deberes, de manera que ellos se sienten miembros legítimos de la asamblea y del consejo de padres.</t>
  </si>
  <si>
    <t>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</si>
  <si>
    <t>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</si>
  <si>
    <t>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</si>
  <si>
    <t>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</si>
  <si>
    <t xml:space="preserve"> la misión, la visión y los principios serány  revisados y ajustados periódicamente,en función de los nuevos retos externos y de las necesidades de los estudiantes. </t>
  </si>
  <si>
    <t>La revisión periódica de las metas da cuenta del proceso progresivo de la transformación hacia la atención a la población diversa y vulnerable.</t>
  </si>
  <si>
    <r>
      <t xml:space="preserve">
</t>
    </r>
    <r>
      <rPr>
        <sz val="10"/>
        <color indexed="8"/>
        <rFont val="Arial"/>
        <family val="2"/>
      </rPr>
      <t>La revisión periódica de las metas da cuenta del proceso progresivo de la transformación hacia la  atención a la población diversa y vulnerable.</t>
    </r>
  </si>
  <si>
    <t>La institución cuenta con un proceso de divulgación y apropiación del direccionamiento estratégico que incluye diversos medios: comunicados, carteleras, murales, talleres, grupos de encuentro, conversatorios, etc</t>
  </si>
  <si>
    <t>La institución evalúa periódicamente la eficiencia y pertinencia de los criterios establecidos para su manejo y Se trabaja en equipo y se aplican distintas formas para resolver los problemas.</t>
  </si>
  <si>
    <t>La institución evalúa periódicamente la aplicación articulada de la estrategia pedagógica, así como su coherencia con la misión, la visión y los principios institucionales. Con base en ello, introduce ajustes pertinentes.</t>
  </si>
  <si>
    <t>La institución utiliza sistemáticamente toda la información interna y externa disponible para evaluar los resultados de sus planes y programas de trabajo, así como para tomar medidas oportunas y pertinentes para ajustar lo que no está funcionando bien.</t>
  </si>
  <si>
    <t>La institución revisa periódicamente los procedimientos e instrumentos establecidos para realizar la autoevaluación integral. Con esto orienta, ajusta y mejora continuamente este proceso.</t>
  </si>
  <si>
    <t>El consejo directivo se reúne periódicamente de acuerdo con un cronograma establecido y sesiona con el aporte activo de todos sus miembros. Hace seguimiento sistemático al plan de trabajo, para garantizar su cumplimiento.</t>
  </si>
  <si>
    <t>El consejo académico se reúne periódicamente para garantizar que el proyecto pedagógico sea coherente con las necesidades de la diversidad y se implemente en todas las sedes, áreas y niveles. Sin embargo, no hace seguimiento suficiente al mismo.</t>
  </si>
  <si>
    <t>El consejo académico se reúne ordinariamente y cuenta con el aporte activo de todos sus miembros. Allí se toman decisiones sobre los procesos pedagógicos y se hace seguimiento sistemático al plan de trabajo, para asegurar su cumplimiento.</t>
  </si>
  <si>
    <t>La comisión de evaluación y promoción evalúa los resultados de sus acciones y decisiones y los utiliza para fortalecer su trabajo</t>
  </si>
  <si>
    <t>Estamento que vela por lla mejor convivencia y la formacion de valores sociales. toma las decisiones pertinentes y apoya la definición de políticas institucionales de evaluación que favorece a la diversidad de la población.</t>
  </si>
  <si>
    <t>La comisión de evaluación y promoción evalúa los resultados de sus acciones y decisiones y los utiliza para fortalecer su trabajo.</t>
  </si>
  <si>
    <t>El consejo estudiantil está conformado mediante elección democrática, pero sus integrantes no se reúnen ni se toman las decisiones que son de su competencia.</t>
  </si>
  <si>
    <t>La institución cuenta con un personero elegido democrá- ticamente que representa a todas y todos los estudiantes de todas las sedes, pero no es tenido en cuenta en las decisiones</t>
  </si>
  <si>
    <t>La asamblea de padres de familia se reúne perió- dicamente y cuenta con la participación activa de sus miembros. Además, evalúa los resultados de sus acciones y decisiones y los utiliza para fortalecer su trabajo.</t>
  </si>
  <si>
    <t>La institución evalúa y mejora el uso de los diferentes medios de comunicación empleados, en función del reconocimiento y la aceptación de los diferentes estamentos de la comunidad educativa.</t>
  </si>
  <si>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</si>
  <si>
    <t>La institución evalúa periódicamente el sistema de estímulos y reconocimientos de los logros de los docentes y estudiantes, y hace los ajustes pertinentes para cualificarlo.</t>
  </si>
  <si>
    <t>La institución evalúa periódica y sistemáticamente el impacto que tienen la socialización, la documentación y la apropiación de buenas prácticas y realiza los ajustes pertinentes.</t>
  </si>
  <si>
    <t>Se evalúan periódicamente los aspectos relativos a la identificación de los estudiantes con la institución y al fortalecimiento de su sentimiento de pertenencia, y se introducen medidas oportunas para promover y reforzar este sentimiento.</t>
  </si>
  <si>
    <t>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</si>
  <si>
    <t>La institución evalúa sistemáticamente la efectividad de su programa de inducción y de acogida aestudiantes nuevos y sus familias y a otro personal,
y realiza los ajustes pertinentes.</t>
  </si>
  <si>
    <t>Se evalúa periódicamente cuáles son
las actitudes de los estudiantes hacia el aprendizaje  y realiza acciones para favorecerlas.</t>
  </si>
  <si>
    <t>La institución revisa periódicamente el manual de convivencia en relación con su papel en la gestión del clima institucional y orienta los ajustes y mejoramientos al mismo.</t>
  </si>
  <si>
    <t>La institución revisa y evalúa periódicamente la efectividad de su política relativa a las actividades curriculares y realiza los ajustes pertinentes a la misma para garantizar la participación de todos.</t>
  </si>
  <si>
    <t>La institución evalúa periódica y sistemáticamente los resultados y el impacto de su programa de promoción de bienestar de los estudiantes, y realiza acciones para mejorarlo o fortalecerlo</t>
  </si>
  <si>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</si>
  <si>
    <t>La institución evalúa periódicamente la eficacia de las políticas, los mecanismos y recursos que utiliza para prevenir situaciones de riesgo y manejar los casos difíciles, y aplica acciones para mejoralos.</t>
  </si>
  <si>
    <t>La institución revisa y evalúa las políticas, procesos de comunicación e intercambio con las familias o acudientes y, con base en estos resultados, realiza los ajustes pertinentes.</t>
  </si>
  <si>
    <t>La institución revisa y evalúa las políticas, procesos de comunicación e intercambio con las autoridades educativas y, con base en estos resultados, realiza los ajustes pertinentes.</t>
  </si>
  <si>
    <t>La institución evalúa el impacto de las alianzas y acuerdos con diferentes entidades, y los ajusta en concordancia con los resultados obtenidos.</t>
  </si>
  <si>
    <t>La institución ha establecido alianzas con el sector productivo. Éstas tienen muy claros los objetivos, metodologías de trabajo y sistemas de seguimiento generados por parte de las instancias involucradas.</t>
  </si>
  <si>
    <t>El plan de estudios es articulado y coherente. Además, cuenta con mecanismos de seguimiento
y retroalimentación, a partir de los cuales se
mantienen su pertinencia, relevancia y calidad.</t>
  </si>
  <si>
    <t>La institución evalúa periódicamente la coherencia y la articulación del enfoque metodológico con el PEI, el plan de mejoramiento y las prácticas de aula de sus docentes. Esta información es usada como base para la realización de ajustes.</t>
  </si>
  <si>
    <t>La institución evalúa periódicamente la pertinencia y funcionalidad de los procedimientos establecidos para la dotación, uso y mantenimiento de los recursos para el aprendizaje y las ajusta en función de los nuevos requerimientos</t>
  </si>
  <si>
    <t>La institución evalúa periódicamente el cumplimiento
de las horas efectivas de clase recibidas
por los estudiantes y toma las medidas pertinentes
para corregir situaciones anómalas.</t>
  </si>
  <si>
    <t>La institución revisa periódicamente la implementación de su política de evaluación tanto en cuanto a su aplicación por parte de los docentes, como en su efecto sobre la diversidad de los estudiantes, e introduce los ajustes pertinentes.</t>
  </si>
  <si>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</si>
  <si>
    <t>Estrategias para las tareas
escolares</t>
  </si>
  <si>
    <t>La institución revisa y evalúa periódicamente el impacto de las tareas escolares en los aprendizajes de los estudiantes y ajusta su política en este tema.</t>
  </si>
  <si>
    <t>La institución cuenta con una política sobre el uso de los recursos para el aprendizaje que está articulada a su propuesta pedagógica, pero ésta se aplica solamente en algunas sedes, niveles o grados.</t>
  </si>
  <si>
    <t>La institución cuenta con una política sobre el uso apropiado de los tiempos destinados a los aprendizajes, pero ésta se aplica solamente en algunas sedes, niveles o grados.</t>
  </si>
  <si>
    <t>La institución hace seguimiento a las relaciones de aula, y diseña e implementa acciones de mejoramiento para contrarrestar las debilidades evidenciadas.</t>
  </si>
  <si>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</si>
  <si>
    <t>La institución realiza un seguimiento sistemático de las prácticas de aula, verifica su impacto en los aprendizajes de los estudiantes y en el desempe- ño de los docentes, y promueve estrategias para fortalecerlas.</t>
  </si>
  <si>
    <t>El sistema de evaluación del rendimiento acadé- mico de la institución se aplica permanentemente. Se hace seguimiento y se cuenta con un buen sistema de información. Además, la institución evalúa periódicamente este sistema y lo ajusta de acuerdo con las necesidades de la diversidad de los estudiantes.</t>
  </si>
  <si>
    <t>La institución revisa periódicamente su sistema de seguimiento académico y realiza los ajustes correspondientes, con el propósito de mejorarlo.</t>
  </si>
  <si>
    <t>La institución hace seguimiento a la incidencia de los resultados de las evaluaciones externas en las prácticas de aula y realiza acciones correctivas para su ajuste, las cuales son establecidas en el plan de mejoramiento.</t>
  </si>
  <si>
    <t>La institución revisa y evalúa periódicamente su política de control y tratamiento del ausentismo en función de los resultados de la misma, e implementa los ajustes pertinentes.</t>
  </si>
  <si>
    <t>La institución revisa y evalúa periódicamente los efectos de las actividades de recuperación y sus mecanismos de implementación, y realiza los ajustes pertinentes, con el fin de mejorar los resultados de los estudiantes.</t>
  </si>
  <si>
    <t>La institución revisa y evalúa periódicamente los resultados de los programas de apoyo pedagógico que realiza e implementa acciones correctivas, tendientes a mejorar los resultados de los estudiantes.</t>
  </si>
  <si>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</si>
  <si>
    <t>La institución hace evaluaciones periódicas sobre la satisfacción de de las familias y los estudiantes en relación con el proceso de matrícula y propicia el mejoramiento del mismo.</t>
  </si>
  <si>
    <t>La institución tiene un sistema de archivo que le permite disponer de la información de los estudiantes de todas las sedes, así como expedir constancias y certificados de manera ágil, confiable y oportuna.</t>
  </si>
  <si>
    <t>La institución revisa periódicamente el sistema de expedición de boletines de calificaciones e implementa acciones para ajustarlo y mejorarlo</t>
  </si>
  <si>
    <t>La institución revisa periódicamente el programa de mantenimiento de su planta física y realiza los ajustes pertinentes.</t>
  </si>
  <si>
    <t>La institución revisa y evalúa periódicamente su programa de adecuación, accesibilidad y embellecimiento de su planta física y los resultados propician acciones de mejoramiento.</t>
  </si>
  <si>
    <t>La institución revisa y evalúa periódicamente el plan de uso de cada uno de sus espacios físicos y diseña acciones para optimizarlos.</t>
  </si>
  <si>
    <t>La institución evalúa periódicamente la disponibilidad y calidad de los recursos para el aprendizaje y realiza ajustes a su plan de adquisiciones</t>
  </si>
  <si>
    <t>La institución revisa y evalúa periódicamente su proceso de adquisición y suministro de insumos en función de la propuesta pedagógica, y efectúa los ajustes necesarios para mejorarlo.</t>
  </si>
  <si>
    <t>La institución revisa y evalúa periódicamente su programa de mantenimiento preventivo y correctivo de los equipos y recursos para el aprendizaje, y tiene en cuenta el grado de satisfacción de los usuarios para realizar ajustes al mismo.</t>
  </si>
  <si>
    <t>La institución revisa y actualiza periódicamente el panorama de riesgos.</t>
  </si>
  <si>
    <t>Los servicios complementarios y recursos que
ofrece la comunidad y los Establecimientos Educativos, se distribuyen de forma equitativa, se ofrecen oportunamente teniendo en cuenta la calidad requerida . Cada sede tiene
programas sensibles a las demandas de los estudiantes, y la institución cuenta con el apoyo de otras entidades para su prestación..</t>
  </si>
  <si>
    <t>La institución revisa y evalúa periódicamente la cobertura, calidad y oportunidad de los servicios complementarios y recursos y promueve acciones correctivas en función de las necesidades del estudiantado.</t>
  </si>
  <si>
    <t>La institución evalúa periódica y sistemáticamente la estrategia de apoyo a los estudiantes que presentan bajo desempeño académico o con dificultades de interacción y adelanta acciones correctivas y de gestión para mejorarla.</t>
  </si>
  <si>
    <t>La institución revisa y evalúa continuamente la definición de los perfiles y su uso en los procesos de selección, solicitud e inducción del personal, en función del plan de mejoramiento y de sus necesidades.</t>
  </si>
  <si>
    <t>La institución revisa y evalúa periódicamente su estrategia de inducción y reinducción del personal, y realiza los ajustes pertinentes para que ésta se adecue al PEI y al plan de mejoramiento.</t>
  </si>
  <si>
    <t>La institución revisa y evalúa continuamente su programa de formación y capacitación en función de su incidencia en el mejoramiento de los procesos de enseñanza y aprendizaje y en el desarrollo institucional.</t>
  </si>
  <si>
    <t>La institución revisa y evalúa continuamente sus criterios de asignación académica de los docentes y realiza los ajustes pertinentes a los mismos.</t>
  </si>
  <si>
    <t>La institución revisa permanentemente si el personal vinculado está identificado con su filosofía, principios, valores y objetivos, y toma medidas pertinentes para lograr que todos se sientan parte de la misma.</t>
  </si>
  <si>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</si>
  <si>
    <t>La institución revisa y valora continuamente su estrategia de reconocimiento al personal vinculado y realiza los ajustes pertinentes.</t>
  </si>
  <si>
    <t>La institución cuenta con una política de investigaciones
y ha desarrollado planes para la
divulgación del conocimiento generado entre
sus miembros.</t>
  </si>
  <si>
    <t>La institución revisa periódicamente sus estrategias de mediación de conflictos y los ajusta de acuerdo con las necesidades.</t>
  </si>
  <si>
    <t>La institución revisa y evalúa continuamente su programa de bienestar del personal vinculado y los ajusta de acuerdo con los resultados obtenidos y las nuevas necesidades.</t>
  </si>
  <si>
    <t>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</si>
  <si>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</si>
  <si>
    <t>Hay seguimiento y evaluación de los procesos de recaudo de ingresos y de realización de los gastos; dicha información retroalimenta la planeación financiera y apoya la toma de decisiones.</t>
  </si>
  <si>
    <t>La institución revisa y hace seguimiento a los resultados de los informes financieros, para que éstos sean un elemento clave en el momento de planear las acciones, tomar decisiones y evaluar los resultados de las mismas.</t>
  </si>
  <si>
    <t>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</si>
  <si>
    <t>Las estrategias pedagógicas diseñadas para atender a las poblaciones pertenecientes a los grupos étnicos son evaluadas periódicamente para mejorarlas. La institución es sensible a las necesidades de su entorno y busca adecuar su oferta educativa a las demandas.</t>
  </si>
  <si>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</si>
  <si>
    <t>La institución evalúa y mejora los procesos relacionados con los proyectos de vida de sus estudiantes, de modo que hay un interés por cualificar este aspecto en la formación de sus alumnos.</t>
  </si>
  <si>
    <t>Los programas de la escuela de padres se evalúan de forma regular; hay sistematización de estos procesos y su mejoramiento se hace teniendo en cuenta las necesidades y expectativas de los integrantes de la familia y de la comunidad.</t>
  </si>
  <si>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</si>
  <si>
    <t>La institución y la comunidad evalúan conjuntamente y mejoran de mutuo acuerdo los servicios que la primera le ofrece a la segunda en relación con la disponibilidad de los recursos físicos y los medios (audiovisuales, biblioteca, sala de informática, etc.). Servicio social estudiantil El servicio social obligatorio de los estudiantes es un requisito, pero se encuentra desarticulado de la institución y su entorno. El servicio social estudiantil tiene proyectos que responden a las necesidades de la comunidad y éstos, a su vez, son pertinentes para la actividad institucional. 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 El impacto del</t>
  </si>
  <si>
    <t>La institución posee mecanismos para evaluar las formas y demandas de participación del estudiantado; la organización escolar es sensible a tales demandas y crea espacios para promover alternativas de participación como respuesta a ellas</t>
  </si>
  <si>
    <t>La institución cuenta con mecanismos para evaluar el papel y el funcionamiento de la asamblea y el consejo de padres de familia, que sirven para retroalimentar y cualificar estos espacios de participación, consulta y aprendizaje.</t>
  </si>
  <si>
    <t>La participación de los padres de familia es coherente con los grandes propósitos institucionales. La institución evalúa estos mecanismos e instancias de participación y el proceso de mejoramiento contempla sus necesidades y expectativas.</t>
  </si>
  <si>
    <t>Los programas de prevención de riesgos físicos de la institución son monitoreados y evaluados con el fin de establecer su eficacia. Con ello, se propicia su fortalecimiento de las alianzas y la búsqueda de apoyo de otras instituciones y de la comunidad.</t>
  </si>
  <si>
    <t>Los programas de prevención que se llevan a cabo son evaluados, así como los mecanismos de información y análisis de los factores de riesgo psicosocial, con el fin de fortalecerlos, y por esa vía mejorar los modelos de intervención que tiene la institución.</t>
  </si>
  <si>
    <t>La institución evalúa periódicamente y mejora sus planes de seguridad, de manera que la comunidad esté preparada y sepa qué hacer y a dónde acudir al momento de cualquier evento de riesgo. Además, desarrolla programas de prevención de accidentes.</t>
  </si>
  <si>
    <t>Se trabaja en la consecusión de cada una de las metas, siendo estas a desarrollar durante cada año escolar  y  su evaluación  conlleva diferentes tiempos</t>
  </si>
  <si>
    <t>Carencia de sentido de pertenencia  y colaboración.</t>
  </si>
  <si>
    <t>Más información y conocimiento</t>
  </si>
  <si>
    <t>Aceptación  y  rebeldia  y falta de operatividad</t>
  </si>
  <si>
    <t>La estrategia pedagógica es coherente con la
misión, la visión y los principios institucionales,
y es aplicada de manera articulada en las
diferentes  niveles y grados</t>
  </si>
  <si>
    <t>Que se sigan los pasos requeridos y mantengan  su articulación .</t>
  </si>
  <si>
    <t>La institución utiliza sistemáticamente la información de los resultados de sus autoevaluaciones de la calidad, la inclusión y de las evaluaciones de desempeño de los docentes y personal administrativo.</t>
  </si>
  <si>
    <t>Falta operatividad</t>
  </si>
  <si>
    <t xml:space="preserve"> La institución implementa un proceso de
autoevaluación integral que abarca las diferentes , empleando instrumentos y procedimientos claros. Además, cuenta con la participación de los diferentes estamentos de
la comunidad educativa</t>
  </si>
  <si>
    <t>Participación escasa y no asiten  a las reuniones</t>
  </si>
  <si>
    <t>Falta de seguimiento de los acuerdos  en tiempo,  y acción.</t>
  </si>
  <si>
    <t>Falta de apropiación del. seguimiento</t>
  </si>
  <si>
    <t>Falta de operatividad.</t>
  </si>
  <si>
    <t xml:space="preserve"> Carencia en eldirrecionamiento del programa a desarrollar</t>
  </si>
  <si>
    <t>Desinteres en la participación activa</t>
  </si>
  <si>
    <t>Apatia en asitencia</t>
  </si>
  <si>
    <t>Los padres de familia no leen los comunicados</t>
  </si>
  <si>
    <t>Constancia  en actas de reuniones y  programación  de actividades  en conjunto para  la  realización  de actividades de interacción comunitaria y el apoyo en pro de la consecusión de metas propuestas.</t>
  </si>
  <si>
    <t>Apatia al trabajo en grupo</t>
  </si>
  <si>
    <t>Tendencia al  no reconocimiento  yvaloración de estos.</t>
  </si>
  <si>
    <t>No se tiene secuncialidad  en buenas practicas en casa</t>
  </si>
  <si>
    <t xml:space="preserve">Tendencia a  no involucrarse de lleno en la educación de los hijos </t>
  </si>
  <si>
    <t xml:space="preserve"> Poca disposición  para aportar positivamente. </t>
  </si>
  <si>
    <t>Poco respaldo a estas practicas.</t>
  </si>
  <si>
    <t>Apatia en lav aloración  de las acciones asertivas hacia la busqueda de  mejores aprendizajes.</t>
  </si>
  <si>
    <t>Desinterés  en el. onocimiento  del Manual de convivencia.</t>
  </si>
  <si>
    <t xml:space="preserve">Carencia de tiempo y organizació </t>
  </si>
  <si>
    <t>No todos  hacen parte de estosprogramas</t>
  </si>
  <si>
    <t>Tendencia ha  actuar independientemente.</t>
  </si>
  <si>
    <t xml:space="preserve">Apatia a  la concertación </t>
  </si>
  <si>
    <t>Indeferencia a relaiones asertivas</t>
  </si>
  <si>
    <t>Sin apoyo de lacomunidada educativa para emprender acciones.</t>
  </si>
  <si>
    <t>Imposibilidad de acuerdos, ada uno con intereses diferentes</t>
  </si>
  <si>
    <t>Tendencia  a la noparticipación activa</t>
  </si>
  <si>
    <t>Falta acompañamiento en su mejoramiento.</t>
  </si>
  <si>
    <t>Tomarlo  como carta de navegación pedagógica</t>
  </si>
  <si>
    <t>Tendencia a pasar por altoeluso  del material.</t>
  </si>
  <si>
    <t>Falta de organización  de lostiempos</t>
  </si>
  <si>
    <t>Insuficiencia en realizar evaluaciones más profundas</t>
  </si>
  <si>
    <t>Disponibilidad de tiempo para hacer los ajustes</t>
  </si>
  <si>
    <t xml:space="preserve">Falta de convicción de su importancia </t>
  </si>
  <si>
    <t>Indiferencia  y  conformidad</t>
  </si>
  <si>
    <t>Inadecuada  manejo de tiempo</t>
  </si>
  <si>
    <t>Apatia a mantener uancomunicación asertiva</t>
  </si>
  <si>
    <t>Tendencia a realizarlo de manera insuficiente</t>
  </si>
  <si>
    <t>Carenncia de seguiminiento</t>
  </si>
  <si>
    <t>Pasar por alto los resultados</t>
  </si>
  <si>
    <t>No  aplica</t>
  </si>
  <si>
    <t xml:space="preserve"> Falta  rigurosidad</t>
  </si>
  <si>
    <t>Desinterés   en  la practica continua</t>
  </si>
  <si>
    <t>Escaso apoyo del entorno</t>
  </si>
  <si>
    <t>Dificil  de llevar un seguimiento, se pierde el contacto.</t>
  </si>
  <si>
    <t>Negligencia a cumplircon los requisitos</t>
  </si>
  <si>
    <t>Insuficiente tiempo para laorganización adecuada</t>
  </si>
  <si>
    <t>Apatia  a la colaboración</t>
  </si>
  <si>
    <t>Carencia de recursos</t>
  </si>
  <si>
    <t>Desinteres en el uso adecuado de  los espacios.</t>
  </si>
  <si>
    <t>Indiferencia   a  su uso e imposibilidad de recursos  de adquisición</t>
  </si>
  <si>
    <t>Cultura de pago</t>
  </si>
  <si>
    <t>Falta de  apoyo  al  cuidaddo</t>
  </si>
  <si>
    <t>Indiferenci a  a  los servicios</t>
  </si>
  <si>
    <t>Indisposición a la aceptación  y  apoyo limitado</t>
  </si>
  <si>
    <t>Entorno social</t>
  </si>
  <si>
    <t>Postura de defensa  e indisposición</t>
  </si>
  <si>
    <t>Apropiación .</t>
  </si>
  <si>
    <t xml:space="preserve"> Apropiación del   entorno, </t>
  </si>
  <si>
    <t>Desapego  por el  entorno y la labor ejecutada</t>
  </si>
  <si>
    <t>Carencia de tiempo y organización</t>
  </si>
  <si>
    <t xml:space="preserve">Apatia del entorno </t>
  </si>
  <si>
    <t>Mas información, falta  programación.</t>
  </si>
  <si>
    <t>No cumplimiento de pagos correspondientes</t>
  </si>
  <si>
    <t>Falta compromiso por servicios prestados.</t>
  </si>
  <si>
    <t>Tendencia a la indiferencia</t>
  </si>
  <si>
    <t>Poco interés del entorno</t>
  </si>
  <si>
    <t>Desinterés del entorno</t>
  </si>
  <si>
    <t>Inclinación  a  la  proyección</t>
  </si>
  <si>
    <t>Apatia a la participación</t>
  </si>
  <si>
    <t>Desconocimiento</t>
  </si>
  <si>
    <t>Falta de apoyo a su utilización</t>
  </si>
  <si>
    <t>Falta operatividad y compromiso</t>
  </si>
  <si>
    <t>Desgano  a la participación..</t>
  </si>
  <si>
    <t>Tendencia a no involucrase</t>
  </si>
  <si>
    <t>Apatia al reconocimiento y ayuda</t>
  </si>
  <si>
    <t xml:space="preserve">Desconocimiento de los peligros-  </t>
  </si>
  <si>
    <t xml:space="preserve">La comunidad educativa ha trabajdo en equipos por gestion liderado por una docente. Ellos  participan en todo el proceso de auto-evaluación institucional de manera activa y hacen aportes muy interesantes. los estudiantes por la edad no han hecho parte de este proceso evaluativo
</t>
  </si>
  <si>
    <t xml:space="preserve"> </t>
  </si>
  <si>
    <t>El Perfil del Establecimiento Educativo logra reflejar la opinión de la comunidad educativa  porque la auto-evaluación institucional fue realizada por equipos de apoyo por cada área de gestión de la auto-evaluación institucional.</t>
  </si>
  <si>
    <t>El análisis de fortalezas y oportunidades de mejoramiento reflejan las oportunidades de mejoramiento más sentidas por la comunidad educativa porque el análisis fue realizado por equipos de apoyo de la cuatro áreas de gestión de la auto-evaluación institucional conformados por representantes de la comunidad educativa  y liderados por las docentes.</t>
  </si>
  <si>
    <t xml:space="preserve"> Para asegurar que las oportunidades de mejoramiento, al igual que las debilidades sean significativas para  la comunidad educativa le dio participación en todo el proceso de auto-evaluación institucional a la comunidad educativa a través de sus representantes en los cuatro equipos de gestión, quienes participaron en la auto-evaluación institucional, tanto la señalización de las debilidades, como de las oportunidades de mejoramiento, las cuales surgieron del análisis de cada área, proceso y componente y de los factores críticos que permitieron la priorización tanto de las oportunidades de mejoramiento como de las debilidades encontradas.
</t>
  </si>
  <si>
    <t xml:space="preserve">Misión, visión y principios, en el marco de una institución integrada.-Metas institucionales.-Conocimiento y apropiación del direccionamiento. -Política de inclusión de personas de diferentes grupos poblacionales o diversidad cultural.-Liderazgo.-Articulación de planes, proyectos y acciones.-Estrategia pedagógica-Uso de información (interna y externa) para la toma de decisiones
</t>
  </si>
  <si>
    <t xml:space="preserve">Plan de estudios.  Enfoque metodológico. Recursos para el aprendizaje. Jornada escolar.
Evaluación.  Opciones didácticas para las áreas, asignaturas y proyectos transversales
Estrategias para las tareas escolares
</t>
  </si>
  <si>
    <t xml:space="preserve">Uso articulado de los recursos para el aprendizaje. Uso de los tiempos para el aprendizaje. Relación pedagógica. Estilo pedagógico. Evaluación en el aula.
Seguimiento a los resultados académicos.
</t>
  </si>
  <si>
    <t xml:space="preserve">Seguimiento a los resultados académicos. Uso pedagógico de las evaluaciones externas.
Seguimiento a la asistencia.  Actividades de recuperación. Apoyo pedagógico para estudiantes con dificultades de aprendizaje. Seguimiento a los egresados.
</t>
  </si>
  <si>
    <t>Seguimiento y autoevaluación. Consejo directivo-Consejo académico. Comisión de evaluación y promoción. Comité de convivencia. Consejo estudiantil. Personero estudiantil. Asamblea de padres de familia.  Consejo de padres de familia.</t>
  </si>
  <si>
    <t>Mecanismos de comunicación. Trabajo en equipo. Reconocimiento de logros. Identificación y divulgación de buenas prácticas.  Pertenencia y participación.  Ambiente físico. .Inducción a los nuevos estudiantes</t>
  </si>
  <si>
    <t xml:space="preserve">Manual de convivencia. Actividades extracurriculares. Bienestar del alumnado. Manejo de conflictos. Manejo de casos difíciles Familias o acudientes. Autoridades educativas. Otras instituciones. Sector productivo. </t>
  </si>
  <si>
    <t xml:space="preserve">Proceso de matrícula. Archivo académico. Boletines de calificaciones. Mantenimiento de la planta física. Programas para la adecuación y embellecimiento de la planta física. 
Seguimiento al uso de los espacios Adquisición de los recursos para el aprendizaje. 
Suministros y dotación. Mantenimiento de equipos y recursos para el aprendizaje. 
</t>
  </si>
  <si>
    <t>Seguridad y protección. Servicios de transporte, restaurante, cafetería y salud (enfermería, odontología, psicología). Apoyo a estudiantes con bajo desempeño académico o con dificultades de interacción. Perfiles. Inducción. Formación y capacitación. Asignación académica. Pertenencia del personal vinculado.</t>
  </si>
  <si>
    <t xml:space="preserve">Evaluación del desempeño. Estímulos. Apoyo a la investigación. Convivencia y manejo de conflictos. Bienestar del talento humano  Presupuesto anual del Fondo de Servicios Educativos (FSE). Contabilidad. Ingresos y gastos.  Control fiscal.
</t>
  </si>
  <si>
    <t xml:space="preserve">Presupuesto anual del Fondo de Servicios Educativos (FSE). Contabilidad. Ingresos y gastos. Contabilidad.  Ingresos y gastos. Control fiscal. Atención educativa a grupos poblacionales o en situación de vulnerabilidad que experimentan barreras al aprendizaje y la participación.
</t>
  </si>
  <si>
    <t>Atención educativa a estudiantes pertenecientes a grupos étnicos. Necesidades y expectativas de los estudiantes. Proyectos de vida.  Escuela de padres. Oferta de servicios a la comunidad. Uso de la planta física y de los medios Servicio social estudiantil</t>
  </si>
  <si>
    <t xml:space="preserve">Participación de los estudiantes. Asamblea y consejo de padres de familia. Participación de las familias. Prevención de riesgos físicos. Prevención de riesgos psicosociales. Programas de seguridad.
</t>
  </si>
  <si>
    <t xml:space="preserve"> Falta  que la  Continuidad en el entorno social</t>
  </si>
  <si>
    <t>Apatia en  ser  parte de  los diferentes estamentos</t>
  </si>
  <si>
    <t>Apatia por parte de los padres de familia.</t>
  </si>
  <si>
    <t>Indiferencia por  parte de la  comunidad educativa,</t>
  </si>
  <si>
    <t xml:space="preserve">Falta de seguimiento de la comunidad  educativa </t>
  </si>
  <si>
    <t>Promover mecanismos de socialización y puesta en práctica de las metas institucionales por la comunidad educativa</t>
  </si>
  <si>
    <t>Articular los programas de apoyo pedagógico a planes, proyectos  y acciones que conlleven al seguimiento del mejoramiento de manera correctiva</t>
  </si>
  <si>
    <t>Plan de estudio  desarrollado  en su totalidad dando el 100% de  satisfacción de  aprendizaje.</t>
  </si>
  <si>
    <t>Introducir ajustes de manera coherente, sistemática y organizada fortaleciendo cada componente con el fin de lograr coherencia total en el quehacer laboral dependiendo de los principios institucionales.</t>
  </si>
  <si>
    <t>El Centro Educativo Pecos y Pecas para garantizar que las fortalezas sean sostenibles a largo plazo ha creado un plan de sostenibilidad y se han organizado equipos de apoyo a cada una de las áreas de gestión y un seguimiento de las acciones y tareas de cada equipo.</t>
  </si>
  <si>
    <t>Mejorar el sistema de seguimiento académico ajustandose  a las expectativas y objetivos propuestos.</t>
  </si>
  <si>
    <t xml:space="preserve"> y</t>
  </si>
  <si>
    <t>Falta más inforción y deseo de colaboración-</t>
  </si>
  <si>
    <t>Ofrecer un  servicio de calidad a la población que presenta NEE, en una educación inclusive, por ello se hace  necesario estructurar procesos educativos que atiendan  tanto a la  diferencia, como a las potencialidades, siempre con la perspectiva de forjar un desrrollo individual y social pleno</t>
  </si>
  <si>
    <t xml:space="preserve"> A través de un  plan operativo de las metas institucionales el  80% serán ejecutadas, verificando  durante cada año su ejecusión como parte del quehacer institucional.</t>
  </si>
  <si>
    <t>Cada  año la comunidad educativa  conoce y se apropia en un 90 % de las metas institucionales</t>
  </si>
  <si>
    <t>Las actividades de apoyo serán planeadas, ejecutadas y evaluadas con el fin de analizar su efectividad de manera inmediata, y al finalizar  cada año  el 98%  serán replanteadas.</t>
  </si>
  <si>
    <t>El apoyo pedagógico aplicado da como resultado la superación de los problemas atendiidos dentro de la población infantil,  y  registrado para la continuidad  del proceso. En un 90% al finalizar cada  año.</t>
  </si>
  <si>
    <t>Conocimiento de los mecanismos de  seguimiento y   retroalimentación   y  su aplicabiliadad   asertiva en un 90% de  los docentes</t>
  </si>
  <si>
    <t>Realizar    cada año y  a  cada  grado  adecuaciones necesarias al plan de estudios con el propósito de lograr su ajuste a las características de  la  comunidad estudiantil</t>
  </si>
  <si>
    <t>Establecer y dejar evidenciado el conducto seguido en la solución de los percances presentados durante la practica de la labor educativa y el manejo institucional, articulando al planeamiento estrategico mediante un excelente  liderazgo.</t>
  </si>
  <si>
    <t>Realizar la evaluación periódica con nuevos parametros de medición  a fin de lograr criterios más  ajustados a la realidad y dar soluciones más pertinentes, siendo estos solucionados en un 100%</t>
  </si>
  <si>
    <t>Conocimiento y ajuste en un 100% de los proyectos planes y acciones  en principios de corresponsabilidad participación y equidad.,  afianzando el liderazgo en todo lo ejecutado y logrado  cada año.</t>
  </si>
  <si>
    <t>Estudio,análisis detallado de los cuatro componentes para llegar articular coherentemente y realizar los ajustes pertinentes, en un 98%</t>
  </si>
  <si>
    <t>Cad año Coherencia total en el direcionamiento, manejo, trabajo y prepectiva institucional.</t>
  </si>
  <si>
    <t>Propiciar el mejoramiento y fortalecimiento de un clima escolar que induzca una convivencia positiva permitiendo abordar los conflictos con mejores resultados por la calidad de la enseñanza aprendizaje basandose en el Manual de Convivencia</t>
  </si>
  <si>
    <t>Se continua con la participación en los diferentes ambitos escolares, desarrollando  espacios de liderazgo donde la convivencia institucional conlleve a la superación  del 100% de posibles dificultades presentadas durante cada año</t>
  </si>
  <si>
    <t>Realizar un proceso de estudio de cada caso, , según las caracteristicas propias e individuales de cada caso, asi potencializar con un programa a l estudiante en sus capacidades en un 80%  ,</t>
  </si>
  <si>
    <t xml:space="preserve">Ofrecer una educación inclusive en un 90% de calidad a los estudiantes con NEE  con parametros establecidos por la institución y registrados ante el proceso de ingreso,  </t>
  </si>
  <si>
    <t>Trabajo en equipo sobre las dimensiones en las cuales se basan los indicadores evaluativos y se direcciona  el seguimiento académico., a través de estrategias que mejoren el nivel de competencia. en un 100%</t>
  </si>
  <si>
    <t>Introducir los ajustes pertinenetes en las evaluaciones y   seguimiento que se realiza a los estudiantes en un 100%</t>
  </si>
  <si>
    <t>Conocimiento del manual de  convivencia en un 100% por la comunidad educativa a fin de liderar y vivenciar un excelente clima escolar.</t>
  </si>
  <si>
    <t>Metas  institucionales</t>
  </si>
  <si>
    <t>Comunidad Educativa conocedora de las metas institucionales</t>
  </si>
  <si>
    <t>Apoyo  pedagógico  para esyudiantes con dificultades de aprendizaje</t>
  </si>
  <si>
    <t>Superación de problemas de aprendizaje</t>
  </si>
  <si>
    <t>Plan de estudios</t>
  </si>
  <si>
    <t>Segumiento y  retroalimentación</t>
  </si>
  <si>
    <t>Liderazgo</t>
  </si>
  <si>
    <t>Direccionamiento asertivo</t>
  </si>
  <si>
    <t>Estrategia  pedagógica</t>
  </si>
  <si>
    <t>Seguimiento y resultados académicos</t>
  </si>
  <si>
    <t>Tácticas laborales  aplicadas</t>
  </si>
  <si>
    <t>Cumplimiento de objetivos  propuestos</t>
  </si>
  <si>
    <t>Manual de Convivencia</t>
  </si>
  <si>
    <t xml:space="preserve">Comunidad Educativa conocedora del Manual de Convivencia </t>
  </si>
  <si>
    <t>Atención educativa  a población vulnerable, con barreras de  aprendizaje y  a  la participación.</t>
  </si>
  <si>
    <t>Educación inclusive  de alta calidad</t>
  </si>
  <si>
    <t>A  través de un plan operativo asegurar cada año  el  90%  de la ejecución de las metas institucionales.</t>
  </si>
  <si>
    <t>Apropiación de las metas institucionales  por  el  90% la comunidad educativa durante cada año lectivo.</t>
  </si>
  <si>
    <t>A trvás de las actividades deapoyo se</t>
  </si>
  <si>
    <t>Según las  falencias educativas las actividades de apoyo serán estructuras en un programa que será ejecutado en el periodo lectivo y evaluado  para posibles mejoras según los logros alcanzados.</t>
  </si>
  <si>
    <t>V1=Apoyo pedagógico,  V2=Población infantil</t>
  </si>
  <si>
    <t>V1=Mecanismos de seguimiento y retoalimentación, V2=Aplicabilidad asertiva</t>
  </si>
  <si>
    <t>V1=Plan de estudio, V2=Desarrollado</t>
  </si>
  <si>
    <t>Cada  año la comunidad educativa  conoce y se apropia en un 90 % de las principios  institucionales</t>
  </si>
  <si>
    <t>V1=Componentes.  V2=Ajustes pertinentes.</t>
  </si>
  <si>
    <t>V1=Comunidad educativa.  V2=Principoios institucionales</t>
  </si>
  <si>
    <t>V1=Indicadores evaluativos  V2=Seguimiento académico. V3=Estrategias.</t>
  </si>
  <si>
    <t>V1=Evaluacion V2=Seguimiento</t>
  </si>
  <si>
    <t>V1=Convivencia institucional. V2=Dificultades</t>
  </si>
  <si>
    <t>V1=Manual de convivencia. V2=Comunidad educativa</t>
  </si>
  <si>
    <t>A travéz de las actividades de apoyo realizadas  a  los estudiantes con NEE serán superadas las dificultades en un 90%</t>
  </si>
  <si>
    <t>Elaboración y Ejecucion de un programa de inclusión  que se adapte a  las dificultades  individuales  y que  su eficacia  sea de un 90%</t>
  </si>
  <si>
    <t>V1=Programa de inclusión. V2=Eficacia</t>
  </si>
  <si>
    <t>V1=Programa de apoyo. V2=Dificultades superadas</t>
  </si>
  <si>
    <t xml:space="preserve">V1=Plan operativo,V2I= Metas intitucionales, </t>
  </si>
  <si>
    <t xml:space="preserve">V1=Comunidad Educativa, V2=Metas institucionales, </t>
  </si>
  <si>
    <t>V1=Actividades de Apoyo, V2=Falencias educativas</t>
  </si>
  <si>
    <t>, V1=Mejora permanente. V2=Liiderazgo</t>
  </si>
  <si>
    <t>V1  /  V2  X 100%</t>
  </si>
  <si>
    <t>V1  /  V2  X  90%</t>
  </si>
  <si>
    <t>V1  /  V2  X 90%</t>
  </si>
  <si>
    <t>Cumplir con las metas institucionales cada año</t>
  </si>
  <si>
    <t>Establecer  un plan  de acción  cada año psrs desarrollar las metas institucionales</t>
  </si>
  <si>
    <t>Ogamizar programas de apoyo pedagogico a los estudiantes según su necesidad educativa.</t>
  </si>
  <si>
    <t>Alcanzar  objetivos propuestos a través de la practica de actividades de apoyo.</t>
  </si>
  <si>
    <t>Realizar periodicamente ajustes alplan de estudios</t>
  </si>
  <si>
    <t>Cumplir con elplan de estudio de cada grado durante cada año</t>
  </si>
  <si>
    <t>Articular asertivamente el direccionamiento estrategico de la institución.</t>
  </si>
  <si>
    <t>Liderar accionesl y politicas operacionales para el   cumplimiento de la misión institucional a través del  l liderazgo exitoso.</t>
  </si>
  <si>
    <t>Introducir mejoras  significativas al curriculo, espacios de trabajo, material didactico que permitan un óptimo aprendizaje</t>
  </si>
  <si>
    <t>Propender cada dia  que la labor educativa sea permanentemente significativa</t>
  </si>
  <si>
    <t>Crear estrategias  que permitan  hacer  un segumiento continuo  del progreso académico de los estudiantes</t>
  </si>
  <si>
    <t>Lograr los objetivos propuestos en cada dimensión  del desarrollo   infantil.</t>
  </si>
  <si>
    <t>Propiciar el fortalecimiento del clima escolar que induzca una convivencia positiva en base al conocimiento del manual de connvivencia</t>
  </si>
  <si>
    <t>Desarrollar espacios de conocimiento del Manual de convivencia   para lograr su  apropiación dentro de la comunidad educativa</t>
  </si>
  <si>
    <t>Implementar  la política de apoyo a  los estudiantes que presentan bajo desempeño académico, dificultades de interacción y  NEE con programas de inclusión.</t>
  </si>
  <si>
    <t>Elaborar planes de acción  de acuerdo a las dificultades presentadas.</t>
  </si>
  <si>
    <t>V1=Evaluaciones periódicas, V2=Parámetros de medició</t>
  </si>
  <si>
    <t>Metas institucionales, PEI</t>
  </si>
  <si>
    <t>Actas , Jornadas Pedagógicas</t>
  </si>
  <si>
    <t>Planes de estudio</t>
  </si>
  <si>
    <t>Planes de inclusion, Estrategias pedagógicas</t>
  </si>
  <si>
    <t>Preparadores</t>
  </si>
  <si>
    <t>PEI,  Manual de convivencia,  Gobierno escolar</t>
  </si>
  <si>
    <t>Plan de estudios, Planes de area.</t>
  </si>
  <si>
    <t>Planes operativos, Equipo de gestión y calidad</t>
  </si>
  <si>
    <t>Inventario,  Plan de estudio, Planta física</t>
  </si>
  <si>
    <t>Gestión directiva, académica, comunitaria  administrativa financiera</t>
  </si>
  <si>
    <t>Observadores, control de asistencia,,  Comisión de evaluación y  promoción</t>
  </si>
  <si>
    <t>Informes   académicos</t>
  </si>
  <si>
    <t>Manual de convivencia</t>
  </si>
  <si>
    <t>Reuniones,  folletos, Escuela de padres</t>
  </si>
  <si>
    <t>Plan de area,, Consejo académico, Consejo de Evaluación y  promoción</t>
  </si>
  <si>
    <t>Planes de inclusión</t>
  </si>
  <si>
    <t>BIMESTRAL</t>
  </si>
  <si>
    <t>FABIOLA VERJEL -DIRECTORA</t>
  </si>
  <si>
    <t xml:space="preserve">CONSEJO  DIRECTIVO </t>
  </si>
  <si>
    <t>DOCENTES</t>
  </si>
  <si>
    <t>COMUNIDAD   EDUCATIVA</t>
  </si>
  <si>
    <t>FABIOLA VERJEL -DIRECTORA. DOCENTES</t>
  </si>
  <si>
    <t>CONSEJO  ACADEMICO- JOHANNA QUINTERO</t>
  </si>
  <si>
    <t>COMISIÓN  DE  EVALUACIÓN  Y PROMOCIION -LINA LOSANO</t>
  </si>
  <si>
    <t>CONSEJO   ACADEMICO - JOHANNA QUINTERO</t>
  </si>
  <si>
    <t>EQUIPO   DE  GESTION Y CALIDAD- FABIOLA  VERJEL</t>
  </si>
  <si>
    <t>EQUIPO DE GESTION  Y  CALIDAD--FABIOLA  VERJEL</t>
  </si>
  <si>
    <t>CONSEJO  ACADEMICO .  JOHANNA QUINTERO</t>
  </si>
  <si>
    <t>DOCENTES -CONSEJO   DE EVALUACION  Y  PROMOCION-- LINA LOSANO</t>
  </si>
  <si>
    <t>COMITÉ  DE CONVIVENCIA -  CONSEJO   DOCENTE - ESCUELA  DE PADRES- YOLAINA  BALMACEDA</t>
  </si>
  <si>
    <t xml:space="preserve"> EQUIPO  DE GESTION  Y  CALIDAD</t>
  </si>
  <si>
    <t>Realización plan operativo</t>
  </si>
  <si>
    <t>Socialización a Docentes, Consejo Directivo y Equipo de Calidad</t>
  </si>
  <si>
    <t>Fabiola Verjel</t>
  </si>
  <si>
    <t>Segumiento</t>
  </si>
  <si>
    <t>Evaluación</t>
  </si>
  <si>
    <t>Recursos   propios</t>
  </si>
  <si>
    <t>Fotocopias, Logistica , Material de apoyo</t>
  </si>
  <si>
    <t>Logistica</t>
  </si>
  <si>
    <t>Papel</t>
  </si>
  <si>
    <t>Recursos propios</t>
  </si>
  <si>
    <t>Cumplimiento del plan  Operativo</t>
  </si>
  <si>
    <t>Planeación</t>
  </si>
  <si>
    <t>Ejecución</t>
  </si>
  <si>
    <t>Estudio de la necesidad</t>
  </si>
  <si>
    <t>Johanna Quintero</t>
  </si>
  <si>
    <t>Johanna  Quintero</t>
  </si>
  <si>
    <t>Elaboración propuesta</t>
  </si>
  <si>
    <t>Fotocopias</t>
  </si>
  <si>
    <t>Conocimiento del plan de estudio</t>
  </si>
  <si>
    <t>Ejecusión durante el año</t>
  </si>
  <si>
    <t>Evaluación  al finalizar el año lectivo</t>
  </si>
  <si>
    <t>Adaptación a  llos niveles</t>
  </si>
  <si>
    <t>Material de apoyo</t>
  </si>
  <si>
    <t>$5.00</t>
  </si>
  <si>
    <t>Elaboración del  los parametros de las evaluaciones</t>
  </si>
  <si>
    <t>Cronograma  de trabajo</t>
  </si>
  <si>
    <t>Aplicación de los parametros de evaluaciones</t>
  </si>
  <si>
    <t>27/011/2017</t>
  </si>
  <si>
    <t>Evaluación    final</t>
  </si>
  <si>
    <t>Lina  Lozano</t>
  </si>
  <si>
    <t>Memorias,   papeleria,  fotocopias</t>
  </si>
  <si>
    <t>=+OBJS!D18</t>
  </si>
  <si>
    <t>Estudio analisis de detalaldos de los cuatro componentes para llegar a articular coherentemente y realizar los ajustes pertinentes en un 98%</t>
  </si>
  <si>
    <t>Estudio  y analisis de los cuatro componentes</t>
  </si>
  <si>
    <t>Ajustes  en cada componente</t>
  </si>
  <si>
    <t>Direccionamiento</t>
  </si>
  <si>
    <t>Evaluación de  los ajustes</t>
  </si>
  <si>
    <t>Recursos  propos</t>
  </si>
  <si>
    <t>Recursos  propios</t>
  </si>
  <si>
    <t>Papeleria</t>
  </si>
  <si>
    <t>Conformación de los equipos de trabajo</t>
  </si>
  <si>
    <t>Analisis y  elaboración de documento</t>
  </si>
  <si>
    <t>Puesta  en marcha  del proyecto</t>
  </si>
  <si>
    <t>Ajustes   y segumiento del proyecto</t>
  </si>
  <si>
    <t>Recursospropios</t>
  </si>
  <si>
    <t>Material de apoyo.</t>
  </si>
  <si>
    <t>Insumos para proyectos</t>
  </si>
  <si>
    <t>Fotocopias, papeleria</t>
  </si>
  <si>
    <t>Conformación de equipo de trabajo</t>
  </si>
  <si>
    <t>Elaboración  de las  propuestas</t>
  </si>
  <si>
    <t>27/03/21017</t>
  </si>
  <si>
    <t>Análisis  y  reformulación de los contenidos  .</t>
  </si>
  <si>
    <t>Manual de Convivencia, Fotocopias</t>
  </si>
  <si>
    <t>Actas,papeleria</t>
  </si>
  <si>
    <t>Fotocopias, material de apoyo.</t>
  </si>
  <si>
    <t>Obervación y diagnóstico</t>
  </si>
  <si>
    <t>Elaboración programa de apoyo</t>
  </si>
  <si>
    <t>Puesta en marcha  del programa de apoyo</t>
  </si>
  <si>
    <t>Recursos ppropios</t>
  </si>
  <si>
    <t>Internet,   memorias,  Fotocoías</t>
  </si>
  <si>
    <t>Fotocopias,    material de apoyo</t>
  </si>
  <si>
    <t>Papeleria  y   logistica.</t>
  </si>
  <si>
    <t>Actas, formatos de seguimiento</t>
  </si>
  <si>
    <t>Otros</t>
  </si>
  <si>
    <t>Elaboración formato</t>
  </si>
  <si>
    <t>Elaboración de  cronograma  y acciones para dar a conocer las metas institucionales</t>
  </si>
  <si>
    <t>Socializar</t>
  </si>
  <si>
    <t>Aprobación</t>
  </si>
  <si>
    <t>24/0172017</t>
  </si>
  <si>
    <t>Fabiola  Verjel</t>
  </si>
  <si>
    <t>Seguimiento de actividades</t>
  </si>
  <si>
    <t>Toma de evidencias</t>
  </si>
  <si>
    <t>Diseño y evaluación del proyecto</t>
  </si>
  <si>
    <t xml:space="preserve"> Análisis de los resultados</t>
  </si>
  <si>
    <t>johannaquintero971@hotmail.com</t>
  </si>
  <si>
    <t>Observación directa</t>
  </si>
  <si>
    <t>Recopilacion   de  información</t>
  </si>
  <si>
    <t>Elaboración  de plan de actividades y cronograma</t>
  </si>
  <si>
    <t>Análisis de estrategiaas  aplicadas</t>
  </si>
  <si>
    <t>Aplicación el plan de actividades</t>
  </si>
  <si>
    <t>Mejoramiento contínuo</t>
  </si>
  <si>
    <t>o3/03/2017</t>
  </si>
  <si>
    <t>Conclusiones</t>
  </si>
  <si>
    <t>J</t>
  </si>
  <si>
    <t>Jornada pedagógica de reconocimiento del plan de estudios,  por grados y su  desarrollo</t>
  </si>
  <si>
    <t>Organización de pproyectos por grados y dimensiones.</t>
  </si>
  <si>
    <t>Quehacer diario a través de proyectos y en base al as dimensiones</t>
  </si>
  <si>
    <t>Selección de estrategias  paramejor desempeño</t>
  </si>
  <si>
    <t>Socializar experiencias</t>
  </si>
  <si>
    <t>Recopilar  y  registrar información</t>
  </si>
  <si>
    <t>Sistematizar información</t>
  </si>
  <si>
    <t>Busqueda de   información</t>
  </si>
  <si>
    <t>Lina Marcela Lozano</t>
  </si>
  <si>
    <t>Seguimiento a  las acciones</t>
  </si>
  <si>
    <t xml:space="preserve">Aprobacion  de los parametros  de las evaluaciones </t>
  </si>
  <si>
    <t>Elaborar folletos</t>
  </si>
  <si>
    <t>rubiamarcela1012Qhotmail.com</t>
  </si>
  <si>
    <t>Analisis y posibles mejoras</t>
  </si>
  <si>
    <t>Conformación de  equipos de trabajo</t>
  </si>
  <si>
    <t>Analisis de los componentes</t>
  </si>
  <si>
    <t>Mejoramiento de cada componente.</t>
  </si>
  <si>
    <t>Aplicabilidad delas mejoras realizadas a cada componente</t>
  </si>
  <si>
    <t>Análisis de  los resultados</t>
  </si>
  <si>
    <t>Componentes mejorados</t>
  </si>
  <si>
    <t>Lina  Marcela  Lozano</t>
  </si>
  <si>
    <t>Conocimiento del trabajo a realizar en base a lo  ya aplicado</t>
  </si>
  <si>
    <t>Socialización  de los  posibles  cambios</t>
  </si>
  <si>
    <t xml:space="preserve">Digitalizar los documentos </t>
  </si>
  <si>
    <t>Aplicación   del   documento</t>
  </si>
  <si>
    <t xml:space="preserve">Posibles modificaciones </t>
  </si>
  <si>
    <t>Lina  Marcela   Lozano</t>
  </si>
  <si>
    <t>Lina    Marcela Lozano</t>
  </si>
  <si>
    <t>18/0172017</t>
  </si>
  <si>
    <t>03//12/2017</t>
  </si>
  <si>
    <t>20706/2017</t>
  </si>
  <si>
    <t>Asiganación de responsabilidades</t>
  </si>
  <si>
    <t>Fabiola  Elvira Verjel</t>
  </si>
  <si>
    <t>Socializacion del Manual deconvivencia</t>
  </si>
  <si>
    <t>Reunion de equipos de trabajo</t>
  </si>
  <si>
    <t>Estudio  y  unificación de  criterios</t>
  </si>
  <si>
    <t>Recopilación  de  los resultados</t>
  </si>
  <si>
    <t>Aprobación por elConsejo Directivo</t>
  </si>
  <si>
    <t>Socialización   con la Comunidad educativa</t>
  </si>
  <si>
    <t>Plan de accion</t>
  </si>
  <si>
    <t>Plan de acción  del programa de apoyo</t>
  </si>
  <si>
    <t>Ejecución de actividades de apoto</t>
  </si>
  <si>
    <t>Análisis   de la información por los docentes,</t>
  </si>
  <si>
    <t>Reunión de  docentes  y Psicologa</t>
  </si>
  <si>
    <t>Comisión de evaluación y   promoción</t>
  </si>
  <si>
    <t>17703/2017</t>
  </si>
  <si>
    <t>Analisis del  Plan de operativo 2017</t>
  </si>
  <si>
    <t>Evaluación de  las estrategias  utilizadas en el 2017</t>
  </si>
  <si>
    <t>Analisis de la población  que solicitan el servicio educativo 2018</t>
  </si>
  <si>
    <t>Continuidad  a población que continua en la institución</t>
  </si>
  <si>
    <t>Evaluación del  proceso realizado al  plan de estudios en el año anterior 2017</t>
  </si>
  <si>
    <t>Según los resultados de la evaluación del 2017</t>
  </si>
  <si>
    <t>Continuidad   del  proceso de mejoramiento  y liderazgo</t>
  </si>
  <si>
    <t>Evaluación  y análisis  de losprocesos liderados en el    2017</t>
  </si>
  <si>
    <t>Evaluación de los ajustes realizados en elaño 2017</t>
  </si>
  <si>
    <t>Continuidad en el  mejoramiento de laestrategia pedagogica implementada en el 2017</t>
  </si>
  <si>
    <t>Análisis de los  resultados  dados  por los cambios realizados en el  2017</t>
  </si>
  <si>
    <t>Continuar con las posibles deficiencias en el seguimiento de resultados académicos</t>
  </si>
  <si>
    <t>Analisis de posibles cambios e implementación de nuevas normas emanadas por el Ministerio de Educación</t>
  </si>
  <si>
    <t>Evaluación del plan de accion del 2017 y replanteamiento de este</t>
  </si>
  <si>
    <t>Análisis de las necesidades de  la  nueva población educativa.</t>
  </si>
  <si>
    <t>Inclusión a los programas pedagogicos , programas de apoyo para subsanar diferencias</t>
  </si>
  <si>
    <t>112/01/2018</t>
  </si>
  <si>
    <t>Propios</t>
  </si>
  <si>
    <t>Nuevo plan operativo</t>
  </si>
  <si>
    <t xml:space="preserve">Fabiola Elvira Verjel </t>
  </si>
  <si>
    <t>En espera</t>
  </si>
  <si>
    <t>Estudio  de población  que   continua</t>
  </si>
  <si>
    <t>En espera de posibles falencias.</t>
  </si>
  <si>
    <t>Organización y nuevo  plan de mejoramiento</t>
  </si>
  <si>
    <t>En   espera</t>
  </si>
  <si>
    <t>Nuevo plan Operativo  .</t>
  </si>
  <si>
    <t>15701/2019</t>
  </si>
  <si>
    <t>Propia</t>
  </si>
  <si>
    <t>En espera de análisis y resultados del 2018 para replantear las acciones  del  2019</t>
  </si>
  <si>
    <t>Organización deactividades para  lcumplimiento d elas metas institucionales</t>
  </si>
  <si>
    <t>03712/2019</t>
  </si>
  <si>
    <t>Pendiente</t>
  </si>
  <si>
    <t>DIRECTORA- PSICOLOGO</t>
  </si>
  <si>
    <t>YULIETH ARIAS ESPER</t>
  </si>
  <si>
    <t>ABOGADA</t>
  </si>
  <si>
    <t>juares2743@hotmail.com</t>
  </si>
  <si>
    <t>JUDITH GUTIERREZ</t>
  </si>
  <si>
    <t xml:space="preserve"> FABIOLA ELVIRA VERJEL A</t>
  </si>
  <si>
    <t>judithgutierrez@hotmail.com</t>
  </si>
  <si>
    <t>ElCentro Educativo Peoos y Pecas asegura la participación de la comunidad educativa a través de sus representantes en los diferentes órganos de integración y participación del gobierno escolar para que estén a lo largo de todo el proceso de revisión del PMI.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</si>
</sst>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4" formatCode="_(&quot;$&quot;\ * #,##0.00_);_(&quot;$&quot;\ * \(#,##0.00\);_(&quot;$&quot;\ * &quot;-&quot;??_);_(@_)"/>
    <numFmt numFmtId="164" formatCode="0.0"/>
    <numFmt numFmtId="165" formatCode="dd/mm/yyyy;@"/>
    <numFmt numFmtId="166" formatCode="&quot;$&quot;\ #,##0.00;[Red]&quot;$&quot;\ #,##0.00"/>
  </numFmts>
  <fonts count="61" x14ac:knownFonts="1">
    <font>
      <sz val="8"/>
      <color indexed="8"/>
      <name val="Arial"/>
      <family val="2"/>
    </font>
    <font>
      <sz val="11"/>
      <color indexed="8"/>
      <name val="Calibri"/>
      <family val="2"/>
    </font>
    <font>
      <b/>
      <sz val="12"/>
      <color indexed="8"/>
      <name val="Arial"/>
      <family val="2"/>
    </font>
    <font>
      <b/>
      <sz val="8"/>
      <color indexed="8"/>
      <name val="Arial"/>
      <family val="2"/>
    </font>
    <font>
      <b/>
      <sz val="12"/>
      <color indexed="8"/>
      <name val="Times New Roman"/>
      <family val="1"/>
    </font>
    <font>
      <b/>
      <sz val="11"/>
      <color indexed="8"/>
      <name val="Arial"/>
      <family val="2"/>
    </font>
    <font>
      <sz val="12"/>
      <color indexed="8"/>
      <name val="Arial"/>
      <family val="2"/>
    </font>
    <font>
      <sz val="9"/>
      <color indexed="8"/>
      <name val="Arial"/>
      <family val="2"/>
    </font>
    <font>
      <b/>
      <sz val="9"/>
      <color indexed="8"/>
      <name val="Arial"/>
      <family val="2"/>
    </font>
    <font>
      <sz val="10"/>
      <color indexed="8"/>
      <name val="Arial"/>
      <family val="2"/>
    </font>
    <font>
      <sz val="11"/>
      <color indexed="8"/>
      <name val="Arial"/>
      <family val="2"/>
    </font>
    <font>
      <b/>
      <sz val="10"/>
      <color indexed="8"/>
      <name val="Arial"/>
      <family val="2"/>
    </font>
    <font>
      <sz val="9"/>
      <name val="Arial"/>
      <family val="2"/>
    </font>
    <font>
      <sz val="10"/>
      <color indexed="8"/>
      <name val="Calibri"/>
      <family val="2"/>
    </font>
    <font>
      <sz val="8"/>
      <name val="Arial"/>
      <family val="2"/>
    </font>
    <font>
      <b/>
      <sz val="10"/>
      <name val="Arial"/>
      <family val="2"/>
    </font>
    <font>
      <b/>
      <sz val="9"/>
      <name val="Arial"/>
      <family val="2"/>
    </font>
    <font>
      <sz val="8"/>
      <color indexed="8"/>
      <name val="Arial"/>
      <family val="2"/>
    </font>
    <font>
      <b/>
      <sz val="8"/>
      <color indexed="8"/>
      <name val="Calibri"/>
      <family val="2"/>
    </font>
    <font>
      <b/>
      <sz val="16"/>
      <color indexed="8"/>
      <name val="Arial"/>
      <family val="2"/>
    </font>
    <font>
      <sz val="9"/>
      <color indexed="8"/>
      <name val="Calibri"/>
      <family val="2"/>
    </font>
    <font>
      <sz val="10"/>
      <name val="Arial"/>
      <family val="2"/>
    </font>
    <font>
      <sz val="11"/>
      <color indexed="8"/>
      <name val="Calibri"/>
      <family val="2"/>
    </font>
    <font>
      <b/>
      <sz val="11"/>
      <color indexed="8"/>
      <name val="Calibri"/>
      <family val="2"/>
    </font>
    <font>
      <sz val="11"/>
      <color indexed="56"/>
      <name val="Calibri"/>
      <family val="2"/>
    </font>
    <font>
      <b/>
      <sz val="9"/>
      <color indexed="56"/>
      <name val="Arial"/>
      <family val="2"/>
    </font>
    <font>
      <b/>
      <sz val="8"/>
      <color indexed="56"/>
      <name val="Arial"/>
      <family val="2"/>
    </font>
    <font>
      <b/>
      <sz val="10"/>
      <color indexed="9"/>
      <name val="Arial"/>
      <family val="2"/>
    </font>
    <font>
      <b/>
      <sz val="9"/>
      <color indexed="8"/>
      <name val="Calibri"/>
      <family val="2"/>
    </font>
    <font>
      <b/>
      <sz val="10"/>
      <color indexed="8"/>
      <name val="Calibri"/>
      <family val="2"/>
    </font>
    <font>
      <sz val="10"/>
      <color indexed="9"/>
      <name val="Arial"/>
      <family val="2"/>
    </font>
    <font>
      <sz val="8"/>
      <color indexed="9"/>
      <name val="Arial"/>
      <family val="2"/>
    </font>
    <font>
      <b/>
      <sz val="18"/>
      <color indexed="42"/>
      <name val="Arial"/>
      <family val="2"/>
    </font>
    <font>
      <b/>
      <sz val="14"/>
      <color indexed="9"/>
      <name val="Arial"/>
      <family val="2"/>
    </font>
    <font>
      <sz val="12"/>
      <color indexed="42"/>
      <name val="Arial"/>
      <family val="2"/>
    </font>
    <font>
      <b/>
      <sz val="12"/>
      <color indexed="42"/>
      <name val="Arial"/>
      <family val="2"/>
    </font>
    <font>
      <b/>
      <sz val="11"/>
      <color indexed="42"/>
      <name val="Arial"/>
      <family val="2"/>
    </font>
    <font>
      <sz val="11"/>
      <name val="Arial"/>
      <family val="2"/>
    </font>
    <font>
      <b/>
      <sz val="11"/>
      <color indexed="9"/>
      <name val="Arial"/>
      <family val="2"/>
    </font>
    <font>
      <b/>
      <sz val="12"/>
      <color indexed="9"/>
      <name val="Arial"/>
      <family val="2"/>
    </font>
    <font>
      <sz val="9"/>
      <color indexed="81"/>
      <name val="Tahoma"/>
      <family val="2"/>
    </font>
    <font>
      <b/>
      <sz val="9"/>
      <color indexed="81"/>
      <name val="Tahoma"/>
      <family val="2"/>
    </font>
    <font>
      <b/>
      <sz val="14"/>
      <color indexed="8"/>
      <name val="Arial"/>
      <family val="2"/>
    </font>
    <font>
      <b/>
      <sz val="12"/>
      <name val="Verdana"/>
      <family val="2"/>
    </font>
    <font>
      <b/>
      <sz val="12"/>
      <name val="Arial"/>
      <family val="2"/>
    </font>
    <font>
      <b/>
      <sz val="12"/>
      <color indexed="8"/>
      <name val="Verdana"/>
      <family val="2"/>
    </font>
    <font>
      <b/>
      <sz val="16"/>
      <name val="Verdana"/>
      <family val="2"/>
    </font>
    <font>
      <sz val="12"/>
      <name val="Verdana"/>
      <family val="2"/>
    </font>
    <font>
      <b/>
      <sz val="14"/>
      <name val="Arial"/>
      <family val="2"/>
    </font>
    <font>
      <sz val="11"/>
      <color theme="1"/>
      <name val="Calibri"/>
      <family val="2"/>
      <scheme val="minor"/>
    </font>
    <font>
      <u/>
      <sz val="8"/>
      <color theme="10"/>
      <name val="Arial"/>
      <family val="2"/>
    </font>
    <font>
      <sz val="11"/>
      <color theme="1"/>
      <name val="Arial"/>
      <family val="2"/>
    </font>
    <font>
      <sz val="8"/>
      <color theme="1"/>
      <name val="Verdana"/>
      <family val="2"/>
    </font>
    <font>
      <b/>
      <sz val="10"/>
      <color theme="1"/>
      <name val="Arial"/>
      <family val="2"/>
    </font>
    <font>
      <sz val="10"/>
      <color theme="1"/>
      <name val="Arial"/>
      <family val="2"/>
    </font>
    <font>
      <sz val="10"/>
      <color theme="1"/>
      <name val="Verdana"/>
      <family val="2"/>
    </font>
    <font>
      <sz val="12"/>
      <color theme="1"/>
      <name val="Verdana"/>
      <family val="2"/>
    </font>
    <font>
      <b/>
      <sz val="12"/>
      <color theme="1"/>
      <name val="Verdana"/>
      <family val="2"/>
    </font>
    <font>
      <sz val="11"/>
      <color theme="1"/>
      <name val="Verdana"/>
      <family val="2"/>
    </font>
    <font>
      <b/>
      <sz val="11"/>
      <color theme="1"/>
      <name val="Verdana"/>
      <family val="2"/>
    </font>
    <font>
      <b/>
      <sz val="10"/>
      <color theme="1"/>
      <name val="Verdana"/>
      <family val="2"/>
    </font>
  </fonts>
  <fills count="39">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9"/>
        <bgColor indexed="23"/>
      </patternFill>
    </fill>
    <fill>
      <patternFill patternType="solid">
        <fgColor indexed="52"/>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60"/>
        <bgColor indexed="64"/>
      </patternFill>
    </fill>
    <fill>
      <patternFill patternType="solid">
        <fgColor indexed="62"/>
        <bgColor indexed="64"/>
      </patternFill>
    </fill>
    <fill>
      <patternFill patternType="solid">
        <fgColor indexed="17"/>
        <bgColor indexed="64"/>
      </patternFill>
    </fill>
    <fill>
      <patternFill patternType="solid">
        <fgColor indexed="49"/>
        <bgColor indexed="23"/>
      </patternFill>
    </fill>
    <fill>
      <patternFill patternType="solid">
        <fgColor indexed="44"/>
        <bgColor indexed="23"/>
      </patternFill>
    </fill>
    <fill>
      <patternFill patternType="solid">
        <fgColor indexed="57"/>
        <bgColor indexed="23"/>
      </patternFill>
    </fill>
    <fill>
      <patternFill patternType="solid">
        <fgColor indexed="42"/>
        <bgColor indexed="64"/>
      </patternFill>
    </fill>
    <fill>
      <patternFill patternType="solid">
        <fgColor theme="6" tint="0.59999389629810485"/>
        <bgColor indexed="41"/>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0080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249977111117893"/>
        <bgColor indexed="8"/>
      </patternFill>
    </fill>
    <fill>
      <patternFill patternType="solid">
        <fgColor theme="9" tint="0.79998168889431442"/>
        <bgColor indexed="64"/>
      </patternFill>
    </fill>
    <fill>
      <patternFill patternType="solid">
        <fgColor theme="5" tint="-0.249977111117893"/>
        <bgColor indexed="64"/>
      </patternFill>
    </fill>
    <fill>
      <patternFill patternType="solid">
        <fgColor theme="3" tint="0.59999389629810485"/>
        <bgColor indexed="64"/>
      </patternFill>
    </fill>
  </fills>
  <borders count="5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medium">
        <color indexed="8"/>
      </right>
      <top style="medium">
        <color indexed="8"/>
      </top>
      <bottom/>
      <diagonal/>
    </border>
    <border>
      <left/>
      <right style="thin">
        <color indexed="63"/>
      </right>
      <top style="thin">
        <color indexed="63"/>
      </top>
      <bottom/>
      <diagonal/>
    </border>
    <border>
      <left/>
      <right style="thin">
        <color indexed="8"/>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8"/>
      </right>
      <top/>
      <bottom style="thin">
        <color indexed="8"/>
      </bottom>
      <diagonal/>
    </border>
    <border>
      <left style="thin">
        <color indexed="8"/>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s>
  <cellStyleXfs count="8">
    <xf numFmtId="0" fontId="0" fillId="0" borderId="0"/>
    <xf numFmtId="0" fontId="17" fillId="21" borderId="1">
      <alignment horizontal="center" vertical="center"/>
    </xf>
    <xf numFmtId="0" fontId="50" fillId="0" borderId="0" applyNumberFormat="0" applyFill="0" applyBorder="0" applyAlignment="0" applyProtection="0"/>
    <xf numFmtId="164" fontId="21" fillId="0" borderId="0"/>
    <xf numFmtId="0" fontId="49" fillId="0" borderId="0"/>
    <xf numFmtId="0" fontId="49" fillId="0" borderId="0"/>
    <xf numFmtId="9" fontId="22" fillId="0" borderId="0" applyFont="0" applyFill="0" applyBorder="0" applyAlignment="0" applyProtection="0"/>
    <xf numFmtId="44" fontId="17" fillId="0" borderId="0" applyFont="0" applyFill="0" applyBorder="0" applyAlignment="0" applyProtection="0"/>
  </cellStyleXfs>
  <cellXfs count="385">
    <xf numFmtId="0" fontId="0" fillId="0" borderId="0" xfId="0"/>
    <xf numFmtId="0" fontId="3" fillId="2" borderId="2" xfId="0" applyFont="1" applyFill="1" applyBorder="1" applyAlignment="1">
      <alignment horizontal="center" vertical="center"/>
    </xf>
    <xf numFmtId="0" fontId="2" fillId="0" borderId="0" xfId="0" applyFont="1" applyBorder="1" applyAlignment="1">
      <alignment horizontal="center" wrapText="1"/>
    </xf>
    <xf numFmtId="0" fontId="6" fillId="0" borderId="0" xfId="0" applyFont="1"/>
    <xf numFmtId="0" fontId="8" fillId="3" borderId="3" xfId="0" applyFont="1" applyFill="1" applyBorder="1" applyAlignment="1">
      <alignment horizontal="center" vertical="center" wrapText="1"/>
    </xf>
    <xf numFmtId="0" fontId="7" fillId="0" borderId="0" xfId="0" applyFont="1" applyBorder="1"/>
    <xf numFmtId="0" fontId="9" fillId="6" borderId="6" xfId="0" applyFont="1" applyFill="1" applyBorder="1" applyAlignment="1">
      <alignment vertical="center"/>
    </xf>
    <xf numFmtId="0" fontId="9" fillId="6" borderId="2" xfId="0" applyFont="1" applyFill="1" applyBorder="1" applyAlignment="1">
      <alignment horizontal="left" vertical="center" indent="2"/>
    </xf>
    <xf numFmtId="0" fontId="9" fillId="0" borderId="2" xfId="0" applyFont="1" applyBorder="1" applyAlignment="1">
      <alignment vertical="center" wrapText="1"/>
    </xf>
    <xf numFmtId="0" fontId="9" fillId="0" borderId="2" xfId="0" applyFont="1" applyBorder="1" applyAlignment="1">
      <alignment vertical="top" wrapText="1"/>
    </xf>
    <xf numFmtId="0" fontId="9" fillId="6" borderId="2"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5" fillId="7" borderId="0" xfId="0" applyFont="1" applyFill="1" applyAlignment="1">
      <alignment horizontal="center"/>
    </xf>
    <xf numFmtId="0" fontId="26" fillId="8" borderId="0" xfId="0" applyFont="1" applyFill="1" applyAlignment="1">
      <alignment horizontal="center" vertical="center"/>
    </xf>
    <xf numFmtId="0" fontId="14" fillId="8" borderId="2" xfId="0" applyFont="1" applyFill="1" applyBorder="1" applyAlignment="1">
      <alignment horizontal="left" vertical="top" wrapText="1"/>
    </xf>
    <xf numFmtId="0" fontId="6" fillId="9" borderId="0" xfId="0" applyFont="1" applyFill="1"/>
    <xf numFmtId="0" fontId="3" fillId="6"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9" fillId="0" borderId="0" xfId="0" applyFont="1"/>
    <xf numFmtId="0" fontId="9" fillId="9" borderId="0" xfId="0" applyFont="1" applyFill="1"/>
    <xf numFmtId="0" fontId="23" fillId="0" borderId="0" xfId="0" applyFont="1"/>
    <xf numFmtId="0" fontId="27" fillId="10" borderId="0" xfId="0" applyFont="1" applyFill="1" applyAlignment="1" applyProtection="1">
      <alignment horizontal="center" vertical="center"/>
      <protection hidden="1"/>
    </xf>
    <xf numFmtId="1" fontId="11" fillId="5" borderId="8" xfId="0" applyNumberFormat="1"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0" xfId="0" applyAlignment="1">
      <alignment horizontal="center"/>
    </xf>
    <xf numFmtId="0" fontId="9" fillId="0" borderId="0" xfId="0" applyFont="1" applyAlignment="1">
      <alignment wrapText="1"/>
    </xf>
    <xf numFmtId="0" fontId="9" fillId="0" borderId="2" xfId="0" applyFont="1" applyBorder="1" applyAlignment="1" applyProtection="1">
      <alignment horizontal="center" vertical="center"/>
      <protection locked="0"/>
    </xf>
    <xf numFmtId="0" fontId="0" fillId="0" borderId="0" xfId="0" applyAlignment="1">
      <alignment wrapText="1"/>
    </xf>
    <xf numFmtId="0" fontId="11" fillId="11" borderId="2" xfId="0" applyFont="1" applyFill="1" applyBorder="1" applyAlignment="1" applyProtection="1">
      <alignment horizontal="center" vertical="center"/>
      <protection locked="0"/>
    </xf>
    <xf numFmtId="0" fontId="28" fillId="12" borderId="9" xfId="0" applyFont="1" applyFill="1" applyBorder="1" applyAlignment="1">
      <alignment horizontal="center" vertical="center" wrapText="1"/>
    </xf>
    <xf numFmtId="0" fontId="30" fillId="13" borderId="10" xfId="0" applyFont="1" applyFill="1" applyBorder="1" applyAlignment="1" applyProtection="1">
      <alignment horizontal="center" vertical="center"/>
    </xf>
    <xf numFmtId="0" fontId="31" fillId="14" borderId="0" xfId="0" applyFont="1" applyFill="1" applyAlignment="1">
      <alignment horizontal="center" vertical="center"/>
    </xf>
    <xf numFmtId="49" fontId="13" fillId="11" borderId="11" xfId="0" applyNumberFormat="1" applyFont="1" applyFill="1" applyBorder="1" applyAlignment="1" applyProtection="1">
      <alignment horizontal="left" vertical="top" wrapText="1"/>
      <protection locked="0"/>
    </xf>
    <xf numFmtId="49" fontId="9" fillId="11" borderId="12" xfId="0" applyNumberFormat="1" applyFont="1" applyFill="1" applyBorder="1" applyAlignment="1" applyProtection="1">
      <alignment horizontal="left" vertical="top" wrapText="1"/>
      <protection locked="0"/>
    </xf>
    <xf numFmtId="49" fontId="13" fillId="11" borderId="12" xfId="0" applyNumberFormat="1" applyFont="1" applyFill="1" applyBorder="1" applyAlignment="1" applyProtection="1">
      <alignment horizontal="left" vertical="top" wrapText="1"/>
      <protection locked="0"/>
    </xf>
    <xf numFmtId="49" fontId="13" fillId="11" borderId="13" xfId="0" applyNumberFormat="1" applyFont="1" applyFill="1" applyBorder="1" applyAlignment="1" applyProtection="1">
      <alignment horizontal="left" vertical="top" wrapText="1"/>
      <protection locked="0"/>
    </xf>
    <xf numFmtId="49" fontId="13" fillId="11" borderId="11" xfId="6" applyNumberFormat="1" applyFont="1" applyFill="1" applyBorder="1" applyAlignment="1" applyProtection="1">
      <alignment horizontal="left" vertical="top" wrapText="1"/>
      <protection locked="0"/>
    </xf>
    <xf numFmtId="49" fontId="13" fillId="11" borderId="12" xfId="6" applyNumberFormat="1" applyFont="1" applyFill="1" applyBorder="1" applyAlignment="1" applyProtection="1">
      <alignment horizontal="left" vertical="top" wrapText="1"/>
      <protection locked="0"/>
    </xf>
    <xf numFmtId="49" fontId="13" fillId="11" borderId="13" xfId="6" applyNumberFormat="1" applyFont="1" applyFill="1" applyBorder="1" applyAlignment="1" applyProtection="1">
      <alignment horizontal="left" vertical="top" wrapText="1"/>
      <protection locked="0"/>
    </xf>
    <xf numFmtId="0" fontId="29" fillId="12"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30" fillId="13" borderId="18" xfId="0" applyFont="1" applyFill="1" applyBorder="1" applyAlignment="1" applyProtection="1">
      <alignment horizontal="center" vertical="center"/>
    </xf>
    <xf numFmtId="0" fontId="9" fillId="3" borderId="10" xfId="0" applyFont="1" applyFill="1" applyBorder="1" applyAlignment="1" applyProtection="1">
      <alignment horizontal="center" vertical="center"/>
      <protection locked="0"/>
    </xf>
    <xf numFmtId="0" fontId="11" fillId="11" borderId="10"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9" fontId="3" fillId="3" borderId="3" xfId="0" applyNumberFormat="1" applyFont="1" applyFill="1" applyBorder="1" applyAlignment="1">
      <alignment horizontal="center" vertical="top" wrapText="1"/>
    </xf>
    <xf numFmtId="9" fontId="0" fillId="0" borderId="0" xfId="0" applyNumberFormat="1"/>
    <xf numFmtId="9" fontId="3" fillId="2" borderId="2" xfId="0" applyNumberFormat="1" applyFont="1" applyFill="1" applyBorder="1" applyAlignment="1">
      <alignment horizontal="center" vertical="center"/>
    </xf>
    <xf numFmtId="9" fontId="2" fillId="0" borderId="0" xfId="0" applyNumberFormat="1" applyFont="1" applyBorder="1" applyAlignment="1">
      <alignment horizontal="center" wrapText="1"/>
    </xf>
    <xf numFmtId="9" fontId="6" fillId="0" borderId="0" xfId="0" applyNumberFormat="1" applyFont="1"/>
    <xf numFmtId="9" fontId="3" fillId="12" borderId="0" xfId="0" applyNumberFormat="1" applyFont="1" applyFill="1" applyAlignment="1">
      <alignment horizontal="center" vertical="center" wrapText="1"/>
    </xf>
    <xf numFmtId="0" fontId="8" fillId="12" borderId="19" xfId="0" applyFont="1" applyFill="1" applyBorder="1" applyAlignment="1">
      <alignment horizontal="center" vertical="center"/>
    </xf>
    <xf numFmtId="0" fontId="8" fillId="12" borderId="0" xfId="0" applyFont="1" applyFill="1" applyAlignment="1">
      <alignment horizontal="center" vertical="center"/>
    </xf>
    <xf numFmtId="0" fontId="9" fillId="9" borderId="0" xfId="0" applyFont="1" applyFill="1" applyBorder="1" applyAlignment="1">
      <alignment vertical="center" wrapText="1"/>
    </xf>
    <xf numFmtId="0" fontId="9" fillId="9" borderId="0" xfId="0" applyFont="1" applyFill="1" applyBorder="1" applyAlignment="1">
      <alignment horizontal="left" vertical="top" wrapText="1"/>
    </xf>
    <xf numFmtId="0" fontId="0" fillId="9" borderId="0" xfId="0" applyFill="1" applyAlignment="1">
      <alignment wrapText="1"/>
    </xf>
    <xf numFmtId="0" fontId="0" fillId="9" borderId="0" xfId="0" applyFill="1"/>
    <xf numFmtId="0" fontId="29" fillId="12" borderId="9" xfId="0" applyFont="1" applyFill="1" applyBorder="1" applyAlignment="1">
      <alignment horizontal="center" vertical="center" wrapText="1"/>
    </xf>
    <xf numFmtId="9" fontId="9" fillId="11" borderId="2" xfId="0" applyNumberFormat="1" applyFont="1" applyFill="1" applyBorder="1" applyAlignment="1" applyProtection="1">
      <alignment horizontal="left" vertical="top" wrapText="1"/>
      <protection locked="0"/>
    </xf>
    <xf numFmtId="49" fontId="9" fillId="11" borderId="2" xfId="0" applyNumberFormat="1" applyFont="1" applyFill="1" applyBorder="1" applyAlignment="1" applyProtection="1">
      <alignment horizontal="left" vertical="top" wrapText="1"/>
      <protection locked="0"/>
    </xf>
    <xf numFmtId="49" fontId="9" fillId="11" borderId="2" xfId="0" applyNumberFormat="1" applyFont="1" applyFill="1" applyBorder="1" applyAlignment="1" applyProtection="1">
      <alignment horizontal="left" vertical="top"/>
      <protection locked="0"/>
    </xf>
    <xf numFmtId="1" fontId="7" fillId="3" borderId="20" xfId="0" applyNumberFormat="1" applyFont="1" applyFill="1" applyBorder="1" applyAlignment="1" applyProtection="1">
      <alignment horizontal="center" vertical="center" wrapText="1"/>
      <protection locked="0"/>
    </xf>
    <xf numFmtId="1" fontId="7" fillId="3" borderId="2" xfId="0" applyNumberFormat="1" applyFont="1" applyFill="1" applyBorder="1" applyAlignment="1" applyProtection="1">
      <alignment horizontal="center" vertical="center"/>
      <protection locked="0"/>
    </xf>
    <xf numFmtId="1" fontId="7" fillId="3" borderId="2" xfId="0" applyNumberFormat="1" applyFont="1" applyFill="1" applyBorder="1" applyAlignment="1" applyProtection="1">
      <alignment horizontal="center" vertical="center" wrapText="1"/>
      <protection locked="0"/>
    </xf>
    <xf numFmtId="0" fontId="9" fillId="0" borderId="2" xfId="0" applyFont="1" applyBorder="1" applyAlignment="1">
      <alignment horizontal="left" vertical="top" wrapText="1"/>
    </xf>
    <xf numFmtId="0" fontId="9" fillId="0" borderId="2" xfId="0" applyFont="1" applyBorder="1" applyAlignment="1">
      <alignment vertical="top"/>
    </xf>
    <xf numFmtId="1" fontId="11" fillId="11" borderId="2" xfId="0" applyNumberFormat="1" applyFont="1" applyFill="1" applyBorder="1" applyAlignment="1" applyProtection="1">
      <alignment horizontal="center" vertical="center"/>
      <protection locked="0"/>
    </xf>
    <xf numFmtId="9" fontId="9" fillId="11" borderId="2" xfId="6" applyNumberFormat="1" applyFont="1" applyFill="1" applyBorder="1" applyProtection="1">
      <protection locked="0"/>
    </xf>
    <xf numFmtId="9" fontId="31" fillId="9" borderId="0" xfId="0" applyNumberFormat="1" applyFont="1" applyFill="1" applyProtection="1">
      <protection hidden="1"/>
    </xf>
    <xf numFmtId="9" fontId="13" fillId="11" borderId="4" xfId="0" applyNumberFormat="1" applyFont="1" applyFill="1" applyBorder="1" applyAlignment="1" applyProtection="1">
      <alignment horizontal="center" vertical="center"/>
      <protection locked="0"/>
    </xf>
    <xf numFmtId="9" fontId="13" fillId="11" borderId="2" xfId="0" applyNumberFormat="1" applyFont="1" applyFill="1" applyBorder="1" applyAlignment="1" applyProtection="1">
      <alignment horizontal="center" vertical="center"/>
      <protection locked="0"/>
    </xf>
    <xf numFmtId="9" fontId="13" fillId="11" borderId="5" xfId="0" applyNumberFormat="1" applyFont="1" applyFill="1" applyBorder="1" applyAlignment="1" applyProtection="1">
      <alignment horizontal="center" vertical="center"/>
      <protection locked="0"/>
    </xf>
    <xf numFmtId="9" fontId="13" fillId="11" borderId="5" xfId="6" applyNumberFormat="1" applyFont="1" applyFill="1" applyBorder="1" applyAlignment="1" applyProtection="1">
      <alignment horizontal="center" vertical="center"/>
      <protection locked="0"/>
    </xf>
    <xf numFmtId="9" fontId="13" fillId="11" borderId="4" xfId="6" applyNumberFormat="1" applyFont="1" applyFill="1" applyBorder="1" applyAlignment="1" applyProtection="1">
      <alignment horizontal="center" vertical="center"/>
      <protection locked="0"/>
    </xf>
    <xf numFmtId="9" fontId="13" fillId="11" borderId="2" xfId="6" applyNumberFormat="1" applyFont="1" applyFill="1" applyBorder="1" applyAlignment="1" applyProtection="1">
      <alignment horizontal="center" vertical="center"/>
      <protection locked="0"/>
    </xf>
    <xf numFmtId="9" fontId="13" fillId="11" borderId="21" xfId="6" applyNumberFormat="1" applyFont="1" applyFill="1" applyBorder="1" applyAlignment="1" applyProtection="1">
      <alignment horizontal="center" vertical="center"/>
      <protection locked="0"/>
    </xf>
    <xf numFmtId="9" fontId="13" fillId="11" borderId="22" xfId="6" applyNumberFormat="1" applyFont="1" applyFill="1" applyBorder="1" applyAlignment="1" applyProtection="1">
      <alignment horizontal="center" vertical="center"/>
      <protection locked="0"/>
    </xf>
    <xf numFmtId="9" fontId="13" fillId="11" borderId="13" xfId="6" applyNumberFormat="1" applyFont="1" applyFill="1" applyBorder="1" applyAlignment="1" applyProtection="1">
      <alignment horizontal="center" vertical="center"/>
      <protection locked="0"/>
    </xf>
    <xf numFmtId="1" fontId="11" fillId="11" borderId="23" xfId="0" applyNumberFormat="1" applyFont="1" applyFill="1" applyBorder="1" applyAlignment="1" applyProtection="1">
      <alignment horizontal="center" vertical="center"/>
      <protection locked="0"/>
    </xf>
    <xf numFmtId="0" fontId="0" fillId="0" borderId="0" xfId="0" applyBorder="1"/>
    <xf numFmtId="0" fontId="7" fillId="22" borderId="24" xfId="0" applyFont="1" applyFill="1" applyBorder="1" applyAlignment="1">
      <alignment horizontal="center" vertical="center" wrapText="1"/>
    </xf>
    <xf numFmtId="0" fontId="7" fillId="22" borderId="25" xfId="0" applyFont="1" applyFill="1" applyBorder="1" applyAlignment="1">
      <alignment horizontal="center" vertical="center" wrapText="1"/>
    </xf>
    <xf numFmtId="0" fontId="51" fillId="0" borderId="0" xfId="0" applyFont="1"/>
    <xf numFmtId="164" fontId="21" fillId="0" borderId="2" xfId="3" applyFont="1" applyBorder="1" applyAlignment="1">
      <alignment horizontal="center" vertical="center"/>
    </xf>
    <xf numFmtId="0" fontId="37" fillId="3" borderId="23" xfId="0" applyFont="1" applyFill="1" applyBorder="1" applyAlignment="1">
      <alignment vertical="center" wrapText="1"/>
    </xf>
    <xf numFmtId="0" fontId="37" fillId="3" borderId="26" xfId="0" applyFont="1" applyFill="1" applyBorder="1" applyAlignment="1">
      <alignment vertical="center" wrapText="1"/>
    </xf>
    <xf numFmtId="0" fontId="37" fillId="3" borderId="23" xfId="0" applyFont="1" applyFill="1" applyBorder="1" applyAlignment="1">
      <alignment vertical="center"/>
    </xf>
    <xf numFmtId="0" fontId="19" fillId="0" borderId="0" xfId="0" applyFont="1"/>
    <xf numFmtId="0" fontId="18" fillId="12" borderId="9" xfId="0" applyFont="1" applyFill="1" applyBorder="1" applyAlignment="1">
      <alignment horizontal="center" vertical="center" wrapText="1"/>
    </xf>
    <xf numFmtId="0" fontId="0" fillId="0" borderId="0" xfId="0" applyAlignment="1">
      <alignment horizontal="center" wrapText="1"/>
    </xf>
    <xf numFmtId="14" fontId="9" fillId="0" borderId="0" xfId="0" applyNumberFormat="1" applyFont="1" applyAlignment="1">
      <alignment vertical="center"/>
    </xf>
    <xf numFmtId="49" fontId="0" fillId="23" borderId="2" xfId="0" applyNumberFormat="1" applyFill="1" applyBorder="1" applyAlignment="1" applyProtection="1">
      <alignment horizontal="left" vertical="center" wrapText="1"/>
      <protection locked="0"/>
    </xf>
    <xf numFmtId="49" fontId="0" fillId="23" borderId="2" xfId="0" applyNumberFormat="1" applyFill="1" applyBorder="1" applyAlignment="1" applyProtection="1">
      <alignment horizontal="center" vertical="center" wrapText="1"/>
      <protection locked="0"/>
    </xf>
    <xf numFmtId="0" fontId="0" fillId="0" borderId="0" xfId="0" applyAlignment="1">
      <alignment horizontal="left" vertical="center" wrapText="1"/>
    </xf>
    <xf numFmtId="0" fontId="0" fillId="23" borderId="0" xfId="0" applyFill="1" applyAlignment="1">
      <alignment horizontal="left" vertical="center" wrapText="1"/>
    </xf>
    <xf numFmtId="49" fontId="0" fillId="23" borderId="2" xfId="0" applyNumberFormat="1" applyFill="1" applyBorder="1" applyAlignment="1" applyProtection="1">
      <alignment horizontal="left" vertical="center" wrapText="1"/>
      <protection hidden="1"/>
    </xf>
    <xf numFmtId="0" fontId="11" fillId="24" borderId="2" xfId="0" applyFont="1" applyFill="1" applyBorder="1" applyAlignment="1">
      <alignment horizontal="center" vertical="center" wrapText="1"/>
    </xf>
    <xf numFmtId="49" fontId="0" fillId="23" borderId="2" xfId="0" applyNumberFormat="1" applyFill="1" applyBorder="1" applyAlignment="1" applyProtection="1">
      <alignment horizontal="center" vertical="center" wrapText="1"/>
      <protection hidden="1"/>
    </xf>
    <xf numFmtId="2" fontId="0" fillId="23" borderId="2" xfId="0" applyNumberFormat="1" applyFill="1" applyBorder="1" applyAlignment="1" applyProtection="1">
      <alignment horizontal="center" vertical="center" wrapText="1"/>
      <protection locked="0"/>
    </xf>
    <xf numFmtId="1" fontId="0" fillId="23" borderId="2" xfId="0" applyNumberFormat="1" applyFill="1" applyBorder="1" applyAlignment="1" applyProtection="1">
      <alignment horizontal="center" vertical="center" wrapText="1"/>
      <protection locked="0"/>
    </xf>
    <xf numFmtId="1" fontId="17" fillId="23" borderId="2" xfId="6" applyNumberFormat="1" applyFont="1" applyFill="1" applyBorder="1" applyAlignment="1" applyProtection="1">
      <alignment horizontal="center" vertical="center" wrapText="1"/>
      <protection locked="0"/>
    </xf>
    <xf numFmtId="0" fontId="51" fillId="0" borderId="10" xfId="0" applyFont="1" applyBorder="1" applyAlignment="1">
      <alignment horizontal="left" vertical="center" wrapText="1"/>
    </xf>
    <xf numFmtId="0" fontId="51" fillId="0" borderId="2" xfId="0" applyFont="1" applyBorder="1" applyAlignment="1">
      <alignment horizontal="left" vertical="center" wrapText="1"/>
    </xf>
    <xf numFmtId="0" fontId="9" fillId="0" borderId="0" xfId="0" applyFont="1" applyAlignment="1">
      <alignment horizontal="left" vertical="center" wrapText="1"/>
    </xf>
    <xf numFmtId="0" fontId="32" fillId="15" borderId="0"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51" fillId="0" borderId="27" xfId="0" applyFont="1" applyBorder="1" applyAlignment="1">
      <alignment horizontal="left" vertical="center" wrapText="1"/>
    </xf>
    <xf numFmtId="0" fontId="51" fillId="0" borderId="20" xfId="0" applyFont="1" applyBorder="1" applyAlignment="1">
      <alignment horizontal="left" vertical="center" wrapText="1"/>
    </xf>
    <xf numFmtId="0" fontId="51" fillId="0" borderId="10" xfId="0" applyFont="1" applyFill="1" applyBorder="1" applyAlignment="1">
      <alignment horizontal="left" vertical="center" wrapText="1"/>
    </xf>
    <xf numFmtId="0" fontId="51" fillId="0" borderId="2" xfId="0" applyFont="1" applyFill="1" applyBorder="1" applyAlignment="1">
      <alignment horizontal="left" vertical="center" wrapText="1"/>
    </xf>
    <xf numFmtId="0" fontId="10" fillId="0" borderId="10" xfId="0" applyFont="1" applyBorder="1" applyAlignment="1">
      <alignment horizontal="left" vertical="center" wrapText="1"/>
    </xf>
    <xf numFmtId="0" fontId="8" fillId="3" borderId="2" xfId="0" applyFont="1" applyFill="1" applyBorder="1" applyAlignment="1">
      <alignment horizontal="center" vertical="center" wrapText="1"/>
    </xf>
    <xf numFmtId="1" fontId="9" fillId="3" borderId="10" xfId="0" applyNumberFormat="1"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 fontId="11" fillId="5" borderId="28" xfId="0" applyNumberFormat="1" applyFont="1" applyFill="1" applyBorder="1" applyAlignment="1" applyProtection="1">
      <alignment horizontal="center" vertical="center" wrapText="1"/>
      <protection locked="0"/>
    </xf>
    <xf numFmtId="1" fontId="9" fillId="3" borderId="4" xfId="0" applyNumberFormat="1" applyFont="1" applyFill="1" applyBorder="1" applyAlignment="1" applyProtection="1">
      <alignment horizontal="center" vertical="center"/>
      <protection locked="0"/>
    </xf>
    <xf numFmtId="0" fontId="30" fillId="13" borderId="4" xfId="0" applyFont="1" applyFill="1" applyBorder="1" applyAlignment="1" applyProtection="1">
      <alignment horizontal="center" vertical="center"/>
    </xf>
    <xf numFmtId="0" fontId="11" fillId="11" borderId="4" xfId="0" applyFont="1" applyFill="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1" fontId="11" fillId="5" borderId="29" xfId="0"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protection locked="0"/>
    </xf>
    <xf numFmtId="0" fontId="30" fillId="13" borderId="30" xfId="0" applyFont="1" applyFill="1" applyBorder="1" applyAlignment="1" applyProtection="1">
      <alignment horizontal="center" vertical="center"/>
    </xf>
    <xf numFmtId="0" fontId="11" fillId="11" borderId="5" xfId="0" applyFont="1" applyFill="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0" fillId="0" borderId="0" xfId="0" applyAlignment="1">
      <alignment horizontal="center" vertical="center" wrapText="1"/>
    </xf>
    <xf numFmtId="49" fontId="0" fillId="23" borderId="2" xfId="0" applyNumberFormat="1" applyFill="1" applyBorder="1" applyAlignment="1" applyProtection="1">
      <alignment vertical="center" wrapText="1"/>
      <protection locked="0"/>
    </xf>
    <xf numFmtId="0" fontId="28" fillId="12" borderId="9" xfId="0" applyFont="1" applyFill="1" applyBorder="1" applyAlignment="1">
      <alignment horizontal="left" vertical="center" wrapText="1"/>
    </xf>
    <xf numFmtId="49" fontId="50" fillId="23" borderId="10" xfId="2" applyNumberFormat="1" applyFill="1" applyBorder="1" applyAlignment="1" applyProtection="1">
      <alignment horizontal="center" vertical="center" wrapText="1"/>
      <protection locked="0"/>
    </xf>
    <xf numFmtId="49" fontId="0" fillId="23" borderId="19" xfId="0" applyNumberFormat="1" applyFill="1" applyBorder="1" applyAlignment="1" applyProtection="1">
      <alignment horizontal="center" vertical="center" wrapText="1"/>
      <protection locked="0"/>
    </xf>
    <xf numFmtId="0" fontId="20" fillId="0" borderId="0" xfId="0" applyFont="1" applyAlignment="1">
      <alignment horizontal="center" vertical="center" wrapText="1"/>
    </xf>
    <xf numFmtId="0" fontId="1" fillId="0" borderId="0" xfId="0" applyFont="1" applyAlignment="1">
      <alignment horizontal="center" vertical="center" wrapText="1"/>
    </xf>
    <xf numFmtId="166" fontId="0" fillId="0" borderId="0" xfId="0" applyNumberFormat="1" applyAlignment="1">
      <alignment horizontal="center" vertical="center" wrapText="1"/>
    </xf>
    <xf numFmtId="166" fontId="29" fillId="12" borderId="14" xfId="0" applyNumberFormat="1" applyFont="1" applyFill="1" applyBorder="1" applyAlignment="1">
      <alignment horizontal="center" vertical="center" wrapText="1"/>
    </xf>
    <xf numFmtId="166" fontId="0" fillId="23" borderId="10" xfId="0" applyNumberFormat="1" applyFill="1" applyBorder="1" applyAlignment="1" applyProtection="1">
      <alignment horizontal="center" vertical="center" wrapText="1"/>
      <protection locked="0"/>
    </xf>
    <xf numFmtId="0" fontId="0" fillId="23" borderId="2" xfId="0" applyFill="1" applyBorder="1" applyAlignment="1">
      <alignment horizontal="left"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14" fontId="0" fillId="23" borderId="10" xfId="0" applyNumberFormat="1" applyFill="1" applyBorder="1" applyAlignment="1" applyProtection="1">
      <alignment horizontal="center" vertical="center" wrapText="1"/>
      <protection locked="0"/>
    </xf>
    <xf numFmtId="0" fontId="52" fillId="25" borderId="2" xfId="0" applyFont="1" applyFill="1" applyBorder="1" applyAlignment="1">
      <alignment horizontal="center" vertical="center"/>
    </xf>
    <xf numFmtId="0" fontId="9" fillId="0" borderId="2" xfId="0" applyFont="1" applyBorder="1"/>
    <xf numFmtId="0" fontId="53" fillId="26" borderId="2" xfId="0" applyFont="1" applyFill="1" applyBorder="1" applyAlignment="1">
      <alignment horizontal="center" vertical="center"/>
    </xf>
    <xf numFmtId="0" fontId="54" fillId="0" borderId="2" xfId="0" applyFont="1" applyBorder="1" applyAlignment="1">
      <alignment horizontal="left" vertical="center"/>
    </xf>
    <xf numFmtId="0" fontId="54" fillId="0" borderId="2" xfId="0" applyFont="1" applyBorder="1" applyAlignment="1">
      <alignment horizontal="center" vertical="center"/>
    </xf>
    <xf numFmtId="9" fontId="55" fillId="27" borderId="2" xfId="0" applyNumberFormat="1" applyFont="1" applyFill="1" applyBorder="1" applyAlignment="1">
      <alignment horizontal="center" vertical="center"/>
    </xf>
    <xf numFmtId="9" fontId="9" fillId="0" borderId="2" xfId="0" applyNumberFormat="1" applyFont="1" applyBorder="1"/>
    <xf numFmtId="0" fontId="9" fillId="28" borderId="2" xfId="0" applyFont="1" applyFill="1" applyBorder="1" applyAlignment="1">
      <alignment horizontal="center" vertical="center"/>
    </xf>
    <xf numFmtId="0" fontId="11" fillId="28" borderId="2" xfId="0" applyFont="1" applyFill="1" applyBorder="1" applyAlignment="1">
      <alignment horizontal="center" vertical="center"/>
    </xf>
    <xf numFmtId="9" fontId="11" fillId="28" borderId="2" xfId="0" applyNumberFormat="1" applyFont="1" applyFill="1" applyBorder="1" applyAlignment="1">
      <alignment horizontal="center" vertical="center"/>
    </xf>
    <xf numFmtId="9" fontId="54" fillId="29" borderId="2" xfId="0" applyNumberFormat="1" applyFont="1" applyFill="1" applyBorder="1" applyAlignment="1">
      <alignment horizontal="center" vertical="center"/>
    </xf>
    <xf numFmtId="0" fontId="44" fillId="29" borderId="33" xfId="2" applyFont="1" applyFill="1" applyBorder="1" applyAlignment="1" applyProtection="1">
      <alignment horizontal="center" vertical="center"/>
    </xf>
    <xf numFmtId="0" fontId="45" fillId="30" borderId="10" xfId="0" applyFont="1" applyFill="1" applyBorder="1" applyAlignment="1">
      <alignment horizontal="center" vertical="center" wrapText="1"/>
    </xf>
    <xf numFmtId="0" fontId="44" fillId="29" borderId="34" xfId="2" applyFont="1" applyFill="1" applyBorder="1" applyAlignment="1" applyProtection="1">
      <alignment horizontal="center" vertical="center"/>
    </xf>
    <xf numFmtId="0" fontId="43" fillId="23" borderId="0" xfId="0" applyFont="1" applyFill="1" applyBorder="1" applyAlignment="1">
      <alignment vertical="center"/>
    </xf>
    <xf numFmtId="0" fontId="46" fillId="23" borderId="0" xfId="0" applyFont="1" applyFill="1" applyBorder="1" applyAlignment="1">
      <alignment vertical="center"/>
    </xf>
    <xf numFmtId="0" fontId="56" fillId="23" borderId="0" xfId="0" applyFont="1" applyFill="1" applyBorder="1" applyAlignment="1" applyProtection="1">
      <alignment vertical="top" wrapText="1"/>
      <protection locked="0"/>
    </xf>
    <xf numFmtId="0" fontId="57" fillId="0" borderId="2" xfId="0" applyFont="1" applyBorder="1" applyAlignment="1">
      <alignment horizontal="center" vertical="center"/>
    </xf>
    <xf numFmtId="9" fontId="57" fillId="0" borderId="2" xfId="0" applyNumberFormat="1" applyFont="1" applyBorder="1" applyAlignment="1">
      <alignment horizontal="center" vertical="center"/>
    </xf>
    <xf numFmtId="9" fontId="57" fillId="0" borderId="2" xfId="6" applyFont="1" applyBorder="1" applyAlignment="1">
      <alignment horizontal="center" vertical="center"/>
    </xf>
    <xf numFmtId="0" fontId="58" fillId="0" borderId="2" xfId="0" applyFont="1" applyBorder="1" applyAlignment="1">
      <alignment horizontal="center" vertical="center"/>
    </xf>
    <xf numFmtId="9" fontId="58" fillId="0" borderId="2" xfId="0" applyNumberFormat="1" applyFont="1" applyBorder="1" applyAlignment="1">
      <alignment horizontal="center" vertical="center"/>
    </xf>
    <xf numFmtId="0" fontId="47" fillId="29" borderId="10" xfId="2" applyFont="1" applyFill="1" applyBorder="1" applyAlignment="1" applyProtection="1">
      <alignment horizontal="left" vertical="center"/>
    </xf>
    <xf numFmtId="0" fontId="47" fillId="29" borderId="2" xfId="2" applyFont="1" applyFill="1" applyBorder="1" applyAlignment="1" applyProtection="1">
      <alignment horizontal="left" vertical="center"/>
    </xf>
    <xf numFmtId="0" fontId="45" fillId="30" borderId="2" xfId="0" applyFont="1" applyFill="1" applyBorder="1" applyAlignment="1">
      <alignment horizontal="center" vertical="center" wrapText="1"/>
    </xf>
    <xf numFmtId="0" fontId="59" fillId="26" borderId="2" xfId="0" applyFont="1" applyFill="1" applyBorder="1" applyAlignment="1">
      <alignment horizontal="center" vertical="center"/>
    </xf>
    <xf numFmtId="9" fontId="58" fillId="0" borderId="2" xfId="6" applyFont="1" applyBorder="1" applyAlignment="1">
      <alignment horizontal="center" vertical="center"/>
    </xf>
    <xf numFmtId="0" fontId="59" fillId="0" borderId="2" xfId="0" applyFont="1" applyBorder="1" applyAlignment="1">
      <alignment horizontal="center" vertical="center"/>
    </xf>
    <xf numFmtId="9" fontId="59" fillId="0" borderId="2" xfId="6" applyFont="1" applyBorder="1" applyAlignment="1">
      <alignment horizontal="center" vertical="center"/>
    </xf>
    <xf numFmtId="0" fontId="44" fillId="29" borderId="33" xfId="2" applyFont="1" applyFill="1" applyBorder="1" applyAlignment="1" applyProtection="1">
      <alignment horizontal="center" vertical="center" wrapText="1"/>
    </xf>
    <xf numFmtId="0" fontId="48" fillId="29" borderId="33" xfId="2" applyFont="1" applyFill="1" applyBorder="1" applyAlignment="1" applyProtection="1">
      <alignment horizontal="center" vertical="center"/>
    </xf>
    <xf numFmtId="0" fontId="48" fillId="29" borderId="33" xfId="2" applyFont="1" applyFill="1" applyBorder="1" applyAlignment="1" applyProtection="1">
      <alignment horizontal="center" vertical="center" wrapText="1"/>
    </xf>
    <xf numFmtId="2" fontId="0" fillId="23" borderId="10" xfId="0" applyNumberFormat="1" applyFill="1" applyBorder="1" applyAlignment="1" applyProtection="1">
      <alignment horizontal="center" vertical="center" wrapText="1"/>
      <protection locked="0"/>
    </xf>
    <xf numFmtId="0" fontId="18" fillId="12" borderId="2" xfId="0" applyFont="1" applyFill="1" applyBorder="1" applyAlignment="1">
      <alignment horizontal="center" vertical="center" wrapText="1"/>
    </xf>
    <xf numFmtId="49" fontId="0" fillId="23" borderId="27" xfId="0" applyNumberFormat="1" applyFill="1" applyBorder="1" applyAlignment="1" applyProtection="1">
      <alignment horizontal="center" vertical="center" wrapText="1"/>
      <protection locked="0"/>
    </xf>
    <xf numFmtId="49" fontId="0" fillId="23" borderId="35" xfId="0" applyNumberFormat="1" applyFill="1" applyBorder="1" applyAlignment="1" applyProtection="1">
      <alignment vertical="center" wrapText="1"/>
      <protection locked="0"/>
    </xf>
    <xf numFmtId="0" fontId="0" fillId="0" borderId="2" xfId="0" applyBorder="1" applyAlignment="1">
      <alignment horizontal="left" vertical="center" wrapText="1"/>
    </xf>
    <xf numFmtId="49" fontId="50" fillId="23" borderId="2" xfId="2" applyNumberFormat="1" applyFill="1" applyBorder="1" applyAlignment="1" applyProtection="1">
      <alignment horizontal="center" vertical="center" wrapText="1"/>
      <protection locked="0"/>
    </xf>
    <xf numFmtId="14" fontId="0" fillId="23" borderId="2" xfId="0" applyNumberFormat="1" applyFill="1" applyBorder="1" applyAlignment="1" applyProtection="1">
      <alignment horizontal="center" vertical="center" wrapText="1"/>
      <protection locked="0"/>
    </xf>
    <xf numFmtId="0" fontId="0" fillId="0" borderId="2" xfId="0" applyBorder="1" applyAlignment="1">
      <alignment horizontal="center" vertical="center" wrapText="1"/>
    </xf>
    <xf numFmtId="49" fontId="0" fillId="0" borderId="0" xfId="0" applyNumberFormat="1" applyAlignment="1">
      <alignment horizontal="left" vertical="center" wrapText="1"/>
    </xf>
    <xf numFmtId="0" fontId="0" fillId="0" borderId="20" xfId="0" applyBorder="1" applyAlignment="1">
      <alignment horizontal="left" vertical="center" wrapText="1"/>
    </xf>
    <xf numFmtId="49" fontId="9" fillId="23" borderId="36" xfId="0" applyNumberFormat="1" applyFont="1" applyFill="1" applyBorder="1" applyAlignment="1" applyProtection="1">
      <alignment vertical="top" wrapText="1"/>
      <protection locked="0"/>
    </xf>
    <xf numFmtId="0" fontId="0" fillId="23" borderId="4" xfId="0" applyFill="1" applyBorder="1" applyAlignment="1" applyProtection="1">
      <alignment vertical="center" wrapText="1"/>
      <protection locked="0"/>
    </xf>
    <xf numFmtId="49" fontId="9" fillId="23" borderId="23" xfId="0" applyNumberFormat="1" applyFont="1" applyFill="1" applyBorder="1" applyAlignment="1" applyProtection="1">
      <alignment vertical="top" wrapText="1"/>
      <protection locked="0"/>
    </xf>
    <xf numFmtId="49" fontId="9" fillId="23" borderId="19" xfId="0" applyNumberFormat="1" applyFont="1" applyFill="1" applyBorder="1" applyAlignment="1" applyProtection="1">
      <alignment vertical="top" wrapText="1"/>
      <protection locked="0"/>
    </xf>
    <xf numFmtId="49" fontId="0" fillId="23" borderId="2" xfId="0" applyNumberFormat="1" applyFill="1" applyBorder="1" applyAlignment="1" applyProtection="1">
      <alignment horizontal="left" vertical="center"/>
      <protection locked="0"/>
    </xf>
    <xf numFmtId="0" fontId="0" fillId="0" borderId="0" xfId="0" applyAlignment="1">
      <alignment horizontal="center" vertical="center" wrapText="1"/>
    </xf>
    <xf numFmtId="0" fontId="32" fillId="15" borderId="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59" fillId="26" borderId="23" xfId="0" applyFont="1" applyFill="1" applyBorder="1" applyAlignment="1">
      <alignment horizontal="center" vertical="center"/>
    </xf>
    <xf numFmtId="0" fontId="59" fillId="26" borderId="20" xfId="0" applyFont="1" applyFill="1" applyBorder="1" applyAlignment="1">
      <alignment horizontal="center" vertical="center"/>
    </xf>
    <xf numFmtId="49" fontId="6" fillId="23" borderId="2" xfId="0" applyNumberFormat="1" applyFont="1" applyFill="1" applyBorder="1" applyAlignment="1" applyProtection="1">
      <alignment horizontal="left" vertical="center" wrapText="1"/>
      <protection locked="0"/>
    </xf>
    <xf numFmtId="49" fontId="0" fillId="3" borderId="9" xfId="0" applyNumberFormat="1" applyFill="1" applyBorder="1" applyAlignment="1" applyProtection="1">
      <alignment horizontal="center" vertical="center" wrapText="1"/>
      <protection hidden="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0" borderId="0" xfId="0" applyFont="1" applyBorder="1" applyAlignment="1"/>
    <xf numFmtId="0" fontId="1" fillId="5" borderId="2" xfId="0" applyFont="1" applyFill="1" applyBorder="1" applyAlignment="1">
      <alignment horizontal="left" vertical="center" wrapText="1"/>
    </xf>
    <xf numFmtId="0" fontId="1" fillId="5" borderId="5" xfId="0" applyFont="1" applyFill="1" applyBorder="1" applyAlignment="1">
      <alignment horizontal="left" vertical="center" wrapText="1"/>
    </xf>
    <xf numFmtId="0" fontId="9" fillId="23" borderId="4" xfId="0" applyFont="1" applyFill="1" applyBorder="1" applyAlignment="1" applyProtection="1">
      <alignment vertical="center" wrapText="1"/>
      <protection locked="0"/>
    </xf>
    <xf numFmtId="49" fontId="0" fillId="3" borderId="9" xfId="0" applyNumberFormat="1" applyFill="1" applyBorder="1" applyAlignment="1" applyProtection="1">
      <alignment horizontal="center" vertical="center" wrapText="1"/>
      <protection hidden="1"/>
    </xf>
    <xf numFmtId="49" fontId="0" fillId="23" borderId="2" xfId="0" applyNumberFormat="1" applyFont="1" applyFill="1" applyBorder="1" applyAlignment="1" applyProtection="1">
      <alignment horizontal="left" vertical="center" wrapText="1"/>
      <protection locked="0"/>
    </xf>
    <xf numFmtId="9" fontId="0" fillId="23" borderId="10" xfId="6" applyFont="1" applyFill="1" applyBorder="1" applyAlignment="1" applyProtection="1">
      <alignment horizontal="center" vertical="center" wrapText="1"/>
      <protection locked="0"/>
    </xf>
    <xf numFmtId="9" fontId="0" fillId="23" borderId="2" xfId="6" applyFont="1" applyFill="1" applyBorder="1" applyAlignment="1" applyProtection="1">
      <alignment horizontal="left" vertical="center" wrapText="1"/>
      <protection hidden="1"/>
    </xf>
    <xf numFmtId="9" fontId="0" fillId="23" borderId="2" xfId="6" applyFont="1" applyFill="1" applyBorder="1" applyAlignment="1" applyProtection="1">
      <alignment horizontal="center" vertical="center" wrapText="1"/>
      <protection hidden="1"/>
    </xf>
    <xf numFmtId="49" fontId="0" fillId="3" borderId="9" xfId="0" applyNumberFormat="1" applyFill="1" applyBorder="1" applyAlignment="1" applyProtection="1">
      <alignment horizontal="center" vertical="center" wrapText="1"/>
      <protection hidden="1"/>
    </xf>
    <xf numFmtId="49" fontId="0" fillId="23" borderId="18" xfId="0" applyNumberFormat="1" applyFill="1" applyBorder="1" applyAlignment="1" applyProtection="1">
      <alignment horizontal="center" vertical="center" wrapText="1"/>
      <protection locked="0"/>
    </xf>
    <xf numFmtId="9" fontId="0" fillId="23" borderId="2" xfId="6" applyFont="1" applyFill="1" applyBorder="1" applyAlignment="1" applyProtection="1">
      <alignment horizontal="center" vertical="center" wrapText="1"/>
      <protection locked="0"/>
    </xf>
    <xf numFmtId="9" fontId="17" fillId="23" borderId="2" xfId="6" applyFont="1" applyFill="1" applyBorder="1" applyAlignment="1" applyProtection="1">
      <alignment horizontal="center" vertical="center" wrapText="1"/>
      <protection locked="0"/>
    </xf>
    <xf numFmtId="6" fontId="0" fillId="23" borderId="10" xfId="7" applyNumberFormat="1" applyFont="1" applyFill="1" applyBorder="1" applyAlignment="1" applyProtection="1">
      <alignment horizontal="center" vertical="center" wrapText="1"/>
      <protection locked="0"/>
    </xf>
    <xf numFmtId="0" fontId="50" fillId="0" borderId="2" xfId="2" applyBorder="1" applyAlignment="1">
      <alignment horizontal="center" vertical="center" wrapText="1"/>
    </xf>
    <xf numFmtId="14" fontId="0" fillId="0" borderId="2" xfId="0" applyNumberFormat="1" applyBorder="1" applyAlignment="1">
      <alignment horizontal="center" vertical="center" wrapText="1"/>
    </xf>
    <xf numFmtId="13" fontId="0" fillId="23" borderId="10" xfId="0" applyNumberFormat="1" applyFill="1" applyBorder="1" applyAlignment="1" applyProtection="1">
      <alignment horizontal="center" vertical="center" wrapText="1"/>
      <protection locked="0"/>
    </xf>
    <xf numFmtId="164" fontId="21" fillId="0" borderId="37" xfId="3" applyFont="1" applyBorder="1" applyAlignment="1">
      <alignment horizontal="center"/>
    </xf>
    <xf numFmtId="164" fontId="21" fillId="0" borderId="38" xfId="3" applyFont="1" applyBorder="1" applyAlignment="1">
      <alignment horizontal="center"/>
    </xf>
    <xf numFmtId="164" fontId="21" fillId="0" borderId="39" xfId="3" applyFont="1" applyBorder="1" applyAlignment="1">
      <alignment horizontal="center"/>
    </xf>
    <xf numFmtId="164" fontId="21" fillId="0" borderId="40" xfId="3" applyFont="1" applyBorder="1" applyAlignment="1">
      <alignment horizontal="center"/>
    </xf>
    <xf numFmtId="164" fontId="21" fillId="0" borderId="19" xfId="3" applyFont="1" applyBorder="1" applyAlignment="1">
      <alignment horizontal="center"/>
    </xf>
    <xf numFmtId="164" fontId="21" fillId="0" borderId="27" xfId="3" applyFont="1" applyBorder="1" applyAlignment="1">
      <alignment horizontal="center"/>
    </xf>
    <xf numFmtId="164" fontId="21" fillId="0" borderId="2" xfId="3" applyFont="1" applyBorder="1" applyAlignment="1">
      <alignment horizontal="center" vertical="center" wrapText="1"/>
    </xf>
    <xf numFmtId="0" fontId="0" fillId="0" borderId="2" xfId="0" applyBorder="1" applyAlignment="1"/>
    <xf numFmtId="164" fontId="21" fillId="0" borderId="23" xfId="3" applyFont="1" applyBorder="1" applyAlignment="1">
      <alignment horizontal="center" vertical="center"/>
    </xf>
    <xf numFmtId="164" fontId="21" fillId="0" borderId="20" xfId="3" applyFont="1" applyBorder="1" applyAlignment="1">
      <alignment horizontal="center" vertical="center"/>
    </xf>
    <xf numFmtId="0" fontId="33" fillId="31" borderId="2" xfId="0" applyFont="1" applyFill="1" applyBorder="1" applyAlignment="1">
      <alignment horizontal="center" vertical="center"/>
    </xf>
    <xf numFmtId="0" fontId="51" fillId="3" borderId="41"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39"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10" fillId="0" borderId="4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165" fontId="51" fillId="0" borderId="2" xfId="0" applyNumberFormat="1" applyFont="1" applyFill="1" applyBorder="1" applyAlignment="1" applyProtection="1">
      <alignment horizontal="center" vertical="center" wrapText="1"/>
      <protection locked="0"/>
    </xf>
    <xf numFmtId="0" fontId="51" fillId="3" borderId="2" xfId="0" applyFont="1" applyFill="1" applyBorder="1" applyAlignment="1">
      <alignment horizontal="center" vertical="center" wrapText="1"/>
    </xf>
    <xf numFmtId="0" fontId="51" fillId="3" borderId="23" xfId="0" applyFont="1" applyFill="1" applyBorder="1" applyAlignment="1">
      <alignment horizontal="center" vertical="center" wrapText="1"/>
    </xf>
    <xf numFmtId="1" fontId="10" fillId="0" borderId="20" xfId="0"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protection locked="0"/>
    </xf>
    <xf numFmtId="0" fontId="37" fillId="0" borderId="26" xfId="0" applyFont="1" applyFill="1" applyBorder="1" applyAlignment="1" applyProtection="1">
      <alignment horizontal="left" vertical="center" wrapText="1"/>
      <protection locked="0"/>
    </xf>
    <xf numFmtId="0" fontId="37" fillId="0" borderId="20" xfId="0" applyFont="1" applyFill="1" applyBorder="1" applyAlignment="1" applyProtection="1">
      <alignment horizontal="left" vertical="center" wrapText="1"/>
      <protection locked="0"/>
    </xf>
    <xf numFmtId="0" fontId="37" fillId="3" borderId="23" xfId="0" applyFont="1" applyFill="1" applyBorder="1" applyAlignment="1">
      <alignment horizontal="center" vertical="center" wrapText="1"/>
    </xf>
    <xf numFmtId="0" fontId="37" fillId="3" borderId="26" xfId="0" applyFont="1" applyFill="1" applyBorder="1" applyAlignment="1">
      <alignment horizontal="center" vertical="center" wrapText="1"/>
    </xf>
    <xf numFmtId="0" fontId="37" fillId="0" borderId="26"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37" fillId="3" borderId="23" xfId="0" applyFont="1" applyFill="1" applyBorder="1" applyAlignment="1">
      <alignment horizontal="left" vertical="center" wrapText="1"/>
    </xf>
    <xf numFmtId="0" fontId="37" fillId="3" borderId="26" xfId="0" applyFont="1" applyFill="1" applyBorder="1" applyAlignment="1">
      <alignment horizontal="left" vertical="center" wrapText="1"/>
    </xf>
    <xf numFmtId="0" fontId="50" fillId="0" borderId="26" xfId="2" applyFill="1" applyBorder="1" applyAlignment="1" applyProtection="1">
      <alignment horizontal="left" vertical="center" wrapText="1"/>
      <protection locked="0"/>
    </xf>
    <xf numFmtId="1" fontId="37" fillId="0" borderId="20" xfId="0" applyNumberFormat="1" applyFont="1" applyBorder="1" applyAlignment="1" applyProtection="1">
      <alignment horizontal="center" vertical="center"/>
      <protection locked="0"/>
    </xf>
    <xf numFmtId="1" fontId="37" fillId="0" borderId="2" xfId="0" applyNumberFormat="1" applyFont="1" applyBorder="1" applyAlignment="1" applyProtection="1">
      <alignment horizontal="center" vertical="center"/>
      <protection locked="0"/>
    </xf>
    <xf numFmtId="0" fontId="50" fillId="0" borderId="2" xfId="2"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8" fillId="31" borderId="23" xfId="0" applyFont="1" applyFill="1" applyBorder="1" applyAlignment="1">
      <alignment horizontal="center" vertical="center"/>
    </xf>
    <xf numFmtId="0" fontId="38" fillId="31" borderId="26" xfId="0" applyFont="1" applyFill="1" applyBorder="1" applyAlignment="1">
      <alignment horizontal="center" vertical="center"/>
    </xf>
    <xf numFmtId="0" fontId="38" fillId="31" borderId="20" xfId="0" applyFont="1" applyFill="1" applyBorder="1" applyAlignment="1">
      <alignment horizontal="center" vertical="center"/>
    </xf>
    <xf numFmtId="0" fontId="51" fillId="5" borderId="2" xfId="0" applyFont="1" applyFill="1" applyBorder="1" applyAlignment="1">
      <alignment horizontal="center" vertical="center"/>
    </xf>
    <xf numFmtId="0" fontId="51" fillId="0" borderId="2" xfId="0" applyFont="1" applyBorder="1" applyAlignment="1" applyProtection="1">
      <alignment horizontal="center" vertical="center"/>
      <protection locked="0"/>
    </xf>
    <xf numFmtId="0" fontId="39" fillId="31" borderId="2" xfId="0" applyFont="1" applyFill="1" applyBorder="1" applyAlignment="1">
      <alignment horizontal="center" vertical="center"/>
    </xf>
    <xf numFmtId="0" fontId="5" fillId="17" borderId="1" xfId="0" applyFont="1" applyFill="1" applyBorder="1" applyAlignment="1">
      <alignment horizontal="center" vertical="center" wrapText="1"/>
    </xf>
    <xf numFmtId="0" fontId="0" fillId="0" borderId="0" xfId="0" applyAlignment="1">
      <alignment horizontal="center" vertical="center" wrapText="1"/>
    </xf>
    <xf numFmtId="0" fontId="9" fillId="3" borderId="23"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0" xfId="0" applyFont="1" applyFill="1" applyBorder="1" applyAlignment="1">
      <alignment horizontal="center" vertical="center"/>
    </xf>
    <xf numFmtId="0" fontId="0" fillId="0" borderId="0" xfId="0" applyBorder="1" applyAlignment="1">
      <alignment horizontal="center" vertical="center" wrapText="1"/>
    </xf>
    <xf numFmtId="0" fontId="2" fillId="18"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8" borderId="26" xfId="0" applyFont="1" applyFill="1" applyBorder="1" applyAlignment="1">
      <alignment horizontal="center" vertical="center" wrapText="1"/>
    </xf>
    <xf numFmtId="49" fontId="0" fillId="11" borderId="23" xfId="0" applyNumberFormat="1" applyFill="1" applyBorder="1" applyAlignment="1" applyProtection="1">
      <alignment horizontal="left" vertical="center" wrapText="1"/>
      <protection locked="0"/>
    </xf>
    <xf numFmtId="49" fontId="0" fillId="11" borderId="20" xfId="0" applyNumberFormat="1" applyFill="1" applyBorder="1" applyAlignment="1" applyProtection="1">
      <alignment horizontal="left" vertical="center" wrapText="1"/>
      <protection locked="0"/>
    </xf>
    <xf numFmtId="0" fontId="5" fillId="17" borderId="43" xfId="0" applyFont="1" applyFill="1" applyBorder="1" applyAlignment="1">
      <alignment horizontal="center" vertical="center" wrapText="1"/>
    </xf>
    <xf numFmtId="0" fontId="33" fillId="16" borderId="44" xfId="0" applyFont="1" applyFill="1" applyBorder="1" applyAlignment="1">
      <alignment horizontal="center" vertical="center"/>
    </xf>
    <xf numFmtId="9" fontId="9" fillId="20" borderId="0" xfId="0" applyNumberFormat="1" applyFont="1" applyFill="1" applyAlignment="1" applyProtection="1">
      <alignment horizontal="left" vertical="center" wrapText="1"/>
      <protection hidden="1"/>
    </xf>
    <xf numFmtId="0" fontId="9" fillId="0" borderId="45"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47" xfId="0" applyFont="1" applyFill="1" applyBorder="1" applyAlignment="1">
      <alignment horizontal="center" vertical="center" wrapText="1"/>
    </xf>
    <xf numFmtId="9" fontId="0" fillId="20" borderId="0" xfId="0" applyNumberFormat="1" applyFill="1" applyAlignment="1" applyProtection="1">
      <alignment horizontal="left" vertical="center" wrapText="1"/>
      <protection hidden="1"/>
    </xf>
    <xf numFmtId="9" fontId="7" fillId="20" borderId="0" xfId="0" applyNumberFormat="1" applyFont="1" applyFill="1" applyAlignment="1" applyProtection="1">
      <alignment horizontal="left" vertical="center" wrapText="1"/>
      <protection hidden="1"/>
    </xf>
    <xf numFmtId="0" fontId="11" fillId="29" borderId="2" xfId="0" applyFont="1" applyFill="1" applyBorder="1" applyAlignment="1">
      <alignment horizontal="center" vertical="center" wrapText="1"/>
    </xf>
    <xf numFmtId="0" fontId="11" fillId="33" borderId="40" xfId="0" applyFont="1" applyFill="1" applyBorder="1" applyAlignment="1">
      <alignment horizontal="center" vertical="center" wrapText="1"/>
    </xf>
    <xf numFmtId="0" fontId="11" fillId="33" borderId="27" xfId="0" applyFont="1" applyFill="1" applyBorder="1" applyAlignment="1">
      <alignment horizontal="center" vertical="center" wrapText="1"/>
    </xf>
    <xf numFmtId="0" fontId="11" fillId="9" borderId="2" xfId="0" applyFont="1" applyFill="1" applyBorder="1" applyAlignment="1">
      <alignment horizontal="center" vertical="top" wrapText="1"/>
    </xf>
    <xf numFmtId="0" fontId="5" fillId="9" borderId="2" xfId="0" applyFont="1" applyFill="1" applyBorder="1" applyAlignment="1">
      <alignment horizontal="center" vertical="top" wrapText="1"/>
    </xf>
    <xf numFmtId="0" fontId="11" fillId="32"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34" borderId="2" xfId="0" applyFont="1" applyFill="1" applyBorder="1" applyAlignment="1">
      <alignment horizontal="center" vertical="center" wrapText="1"/>
    </xf>
    <xf numFmtId="0" fontId="60" fillId="25" borderId="23" xfId="0" applyFont="1" applyFill="1" applyBorder="1" applyAlignment="1">
      <alignment horizontal="center" vertical="center"/>
    </xf>
    <xf numFmtId="0" fontId="60" fillId="25" borderId="20" xfId="0" applyFont="1" applyFill="1" applyBorder="1" applyAlignment="1">
      <alignment horizontal="center" vertical="center"/>
    </xf>
    <xf numFmtId="0" fontId="15" fillId="5" borderId="0" xfId="0" applyFont="1" applyFill="1" applyAlignment="1">
      <alignment horizontal="center" vertical="center" wrapText="1"/>
    </xf>
    <xf numFmtId="0" fontId="11" fillId="34" borderId="50" xfId="0" applyFont="1" applyFill="1" applyBorder="1" applyAlignment="1">
      <alignment horizontal="center" vertical="center" wrapText="1"/>
    </xf>
    <xf numFmtId="0" fontId="11" fillId="34" borderId="17" xfId="0" applyFont="1" applyFill="1" applyBorder="1" applyAlignment="1">
      <alignment horizontal="center" vertical="center" wrapText="1"/>
    </xf>
    <xf numFmtId="0" fontId="42" fillId="9" borderId="3" xfId="0" applyFont="1" applyFill="1" applyBorder="1" applyAlignment="1">
      <alignment horizontal="center" vertical="top" wrapText="1"/>
    </xf>
    <xf numFmtId="0" fontId="11" fillId="9" borderId="18" xfId="0" applyFont="1" applyFill="1" applyBorder="1" applyAlignment="1">
      <alignment horizontal="center" vertical="top" wrapText="1"/>
    </xf>
    <xf numFmtId="0" fontId="11" fillId="9" borderId="10" xfId="0" applyFont="1" applyFill="1" applyBorder="1" applyAlignment="1">
      <alignment horizontal="center" vertical="top" wrapText="1"/>
    </xf>
    <xf numFmtId="0" fontId="9" fillId="9" borderId="51" xfId="0" applyFont="1" applyFill="1" applyBorder="1" applyAlignment="1">
      <alignment horizontal="justify" vertical="center" wrapText="1"/>
    </xf>
    <xf numFmtId="0" fontId="9" fillId="9" borderId="52" xfId="0" applyFont="1" applyFill="1" applyBorder="1" applyAlignment="1">
      <alignment horizontal="justify" vertical="center" wrapText="1"/>
    </xf>
    <xf numFmtId="0" fontId="16" fillId="3" borderId="0"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1" fillId="3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0" fillId="0" borderId="26" xfId="0" applyBorder="1" applyAlignment="1"/>
    <xf numFmtId="0" fontId="0" fillId="0" borderId="20" xfId="0" applyBorder="1" applyAlignment="1"/>
    <xf numFmtId="0" fontId="27" fillId="13" borderId="39" xfId="0" applyFont="1" applyFill="1" applyBorder="1" applyAlignment="1">
      <alignment horizontal="center" vertical="center" wrapText="1"/>
    </xf>
    <xf numFmtId="0" fontId="27" fillId="13" borderId="4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32" fillId="15" borderId="0" xfId="0" applyFont="1" applyFill="1" applyBorder="1" applyAlignment="1">
      <alignment horizontal="center" vertical="center" wrapText="1"/>
    </xf>
    <xf numFmtId="0" fontId="11" fillId="33" borderId="38" xfId="0" applyFont="1" applyFill="1" applyBorder="1" applyAlignment="1">
      <alignment horizontal="center" vertical="center" wrapText="1"/>
    </xf>
    <xf numFmtId="0" fontId="42" fillId="9" borderId="53" xfId="0" applyFont="1" applyFill="1" applyBorder="1" applyAlignment="1">
      <alignment horizontal="center" vertical="top" wrapText="1"/>
    </xf>
    <xf numFmtId="0" fontId="42" fillId="9" borderId="54" xfId="0" applyFont="1" applyFill="1" applyBorder="1" applyAlignment="1">
      <alignment horizontal="center" vertical="top" wrapText="1"/>
    </xf>
    <xf numFmtId="0" fontId="53" fillId="26" borderId="23" xfId="0" applyFont="1" applyFill="1" applyBorder="1" applyAlignment="1">
      <alignment horizontal="center" vertical="center"/>
    </xf>
    <xf numFmtId="0" fontId="53" fillId="26" borderId="20" xfId="0" applyFont="1" applyFill="1" applyBorder="1" applyAlignment="1">
      <alignment horizontal="center" vertical="center"/>
    </xf>
    <xf numFmtId="0" fontId="60" fillId="25" borderId="19" xfId="0" applyFont="1" applyFill="1" applyBorder="1" applyAlignment="1">
      <alignment horizontal="center" vertical="center"/>
    </xf>
    <xf numFmtId="0" fontId="60" fillId="25" borderId="27" xfId="0" applyFont="1" applyFill="1" applyBorder="1" applyAlignment="1">
      <alignment horizontal="center" vertical="center"/>
    </xf>
    <xf numFmtId="0" fontId="53" fillId="26" borderId="3" xfId="0" applyFont="1" applyFill="1" applyBorder="1" applyAlignment="1">
      <alignment horizontal="center" vertical="center"/>
    </xf>
    <xf numFmtId="0" fontId="53" fillId="26" borderId="10" xfId="0" applyFont="1" applyFill="1" applyBorder="1" applyAlignment="1">
      <alignment horizontal="center" vertical="center"/>
    </xf>
    <xf numFmtId="0" fontId="34" fillId="15" borderId="0" xfId="0" applyFont="1" applyFill="1" applyAlignment="1">
      <alignment horizontal="center"/>
    </xf>
    <xf numFmtId="0" fontId="34" fillId="15" borderId="35" xfId="0" applyFont="1" applyFill="1" applyBorder="1" applyAlignment="1">
      <alignment horizontal="center"/>
    </xf>
    <xf numFmtId="0" fontId="43" fillId="35" borderId="2" xfId="0" applyFont="1" applyFill="1" applyBorder="1" applyAlignment="1">
      <alignment horizontal="center" vertical="center"/>
    </xf>
    <xf numFmtId="0" fontId="43" fillId="35" borderId="3" xfId="0" applyFont="1" applyFill="1" applyBorder="1" applyAlignment="1">
      <alignment horizontal="center" vertical="center"/>
    </xf>
    <xf numFmtId="0" fontId="56" fillId="0" borderId="23" xfId="0" applyFont="1" applyBorder="1" applyAlignment="1" applyProtection="1">
      <alignment horizontal="center" vertical="top" wrapText="1"/>
      <protection locked="0"/>
    </xf>
    <xf numFmtId="0" fontId="56" fillId="0" borderId="26" xfId="0" applyFont="1" applyBorder="1" applyAlignment="1" applyProtection="1">
      <alignment horizontal="center" vertical="top" wrapText="1"/>
      <protection locked="0"/>
    </xf>
    <xf numFmtId="0" fontId="56" fillId="0" borderId="20" xfId="0" applyFont="1" applyBorder="1" applyAlignment="1" applyProtection="1">
      <alignment horizontal="center" vertical="top" wrapText="1"/>
      <protection locked="0"/>
    </xf>
    <xf numFmtId="0" fontId="43" fillId="36" borderId="23" xfId="0" applyFont="1" applyFill="1" applyBorder="1" applyAlignment="1">
      <alignment horizontal="center" vertical="center"/>
    </xf>
    <xf numFmtId="0" fontId="43" fillId="36" borderId="26" xfId="0" applyFont="1" applyFill="1" applyBorder="1" applyAlignment="1">
      <alignment horizontal="center" vertical="center"/>
    </xf>
    <xf numFmtId="0" fontId="43" fillId="36" borderId="20" xfId="0" applyFont="1" applyFill="1" applyBorder="1" applyAlignment="1">
      <alignment horizontal="center" vertical="center"/>
    </xf>
    <xf numFmtId="0" fontId="46" fillId="30" borderId="23" xfId="0" applyFont="1" applyFill="1" applyBorder="1" applyAlignment="1">
      <alignment horizontal="center" vertical="center"/>
    </xf>
    <xf numFmtId="0" fontId="46" fillId="30" borderId="26" xfId="0" applyFont="1" applyFill="1" applyBorder="1" applyAlignment="1">
      <alignment horizontal="center" vertical="center"/>
    </xf>
    <xf numFmtId="0" fontId="46" fillId="30" borderId="20" xfId="0" applyFont="1" applyFill="1" applyBorder="1" applyAlignment="1">
      <alignment horizontal="center" vertical="center"/>
    </xf>
    <xf numFmtId="0" fontId="46" fillId="37" borderId="23" xfId="0" applyFont="1" applyFill="1" applyBorder="1" applyAlignment="1">
      <alignment horizontal="center" vertical="center"/>
    </xf>
    <xf numFmtId="0" fontId="46" fillId="37" borderId="26" xfId="0" applyFont="1" applyFill="1" applyBorder="1" applyAlignment="1">
      <alignment horizontal="center" vertical="center"/>
    </xf>
    <xf numFmtId="0" fontId="46" fillId="37" borderId="20" xfId="0" applyFont="1" applyFill="1" applyBorder="1" applyAlignment="1">
      <alignment horizontal="center" vertical="center"/>
    </xf>
    <xf numFmtId="0" fontId="56" fillId="0" borderId="26" xfId="0" applyFont="1" applyBorder="1" applyAlignment="1" applyProtection="1">
      <alignment horizontal="center" vertical="top"/>
      <protection locked="0"/>
    </xf>
    <xf numFmtId="0" fontId="56" fillId="0" borderId="20" xfId="0" applyFont="1" applyBorder="1" applyAlignment="1" applyProtection="1">
      <alignment horizontal="center" vertical="top"/>
      <protection locked="0"/>
    </xf>
    <xf numFmtId="0" fontId="59" fillId="26" borderId="23" xfId="0" applyFont="1" applyFill="1" applyBorder="1" applyAlignment="1">
      <alignment horizontal="center" vertical="center"/>
    </xf>
    <xf numFmtId="0" fontId="59" fillId="26" borderId="20" xfId="0" applyFont="1" applyFill="1" applyBorder="1" applyAlignment="1">
      <alignment horizontal="center" vertical="center"/>
    </xf>
    <xf numFmtId="0" fontId="0" fillId="0" borderId="2" xfId="0" applyBorder="1" applyAlignment="1" applyProtection="1">
      <alignment horizontal="center" vertical="center"/>
      <protection hidden="1"/>
    </xf>
    <xf numFmtId="0" fontId="0" fillId="3" borderId="2" xfId="0" applyFill="1" applyBorder="1" applyAlignment="1" applyProtection="1">
      <alignment horizontal="left" vertical="center" wrapText="1"/>
      <protection hidden="1"/>
    </xf>
    <xf numFmtId="49" fontId="0" fillId="23" borderId="2" xfId="0" applyNumberFormat="1" applyFont="1" applyFill="1" applyBorder="1" applyAlignment="1" applyProtection="1">
      <alignment horizontal="left" vertical="center" wrapText="1"/>
      <protection locked="0" hidden="1"/>
    </xf>
    <xf numFmtId="49" fontId="6" fillId="23" borderId="2" xfId="0" applyNumberFormat="1" applyFont="1" applyFill="1" applyBorder="1" applyAlignment="1" applyProtection="1">
      <alignment horizontal="left" vertical="center" wrapText="1"/>
      <protection locked="0" hidden="1"/>
    </xf>
    <xf numFmtId="49" fontId="0" fillId="23" borderId="3" xfId="0" applyNumberFormat="1" applyFont="1" applyFill="1" applyBorder="1" applyAlignment="1" applyProtection="1">
      <alignment horizontal="left" vertical="center" wrapText="1"/>
      <protection locked="0" hidden="1"/>
    </xf>
    <xf numFmtId="49" fontId="6" fillId="23" borderId="10" xfId="0" applyNumberFormat="1" applyFont="1" applyFill="1" applyBorder="1" applyAlignment="1" applyProtection="1">
      <alignment horizontal="left" vertical="center" wrapText="1"/>
      <protection locked="0" hidden="1"/>
    </xf>
    <xf numFmtId="49" fontId="0" fillId="23" borderId="2" xfId="0" applyNumberFormat="1" applyFont="1" applyFill="1" applyBorder="1" applyAlignment="1" applyProtection="1">
      <alignment horizontal="left" vertical="center" wrapText="1"/>
      <protection locked="0"/>
    </xf>
    <xf numFmtId="0" fontId="35" fillId="15" borderId="0" xfId="0" applyFont="1" applyFill="1" applyAlignment="1">
      <alignment horizontal="left" vertical="center" wrapText="1"/>
    </xf>
    <xf numFmtId="0" fontId="0" fillId="3" borderId="2" xfId="0" applyNumberFormat="1" applyFill="1" applyBorder="1" applyAlignment="1" applyProtection="1">
      <alignment horizontal="left" vertical="center" wrapText="1"/>
      <protection hidden="1"/>
    </xf>
    <xf numFmtId="0" fontId="0" fillId="3" borderId="55"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49" fontId="0" fillId="3" borderId="9" xfId="0" applyNumberFormat="1" applyFill="1" applyBorder="1" applyAlignment="1" applyProtection="1">
      <alignment horizontal="center" vertical="center" wrapText="1"/>
      <protection hidden="1"/>
    </xf>
    <xf numFmtId="49" fontId="0" fillId="3" borderId="18" xfId="0" applyNumberFormat="1" applyFill="1" applyBorder="1" applyAlignment="1" applyProtection="1">
      <alignment horizontal="center" vertical="center" wrapText="1"/>
      <protection hidden="1"/>
    </xf>
    <xf numFmtId="0" fontId="35" fillId="15" borderId="0" xfId="0" applyFont="1" applyFill="1" applyAlignment="1">
      <alignment horizontal="center"/>
    </xf>
    <xf numFmtId="0" fontId="0" fillId="3" borderId="24" xfId="0" applyFill="1" applyBorder="1" applyAlignment="1" applyProtection="1">
      <alignment horizontal="center" vertical="center"/>
      <protection hidden="1"/>
    </xf>
    <xf numFmtId="0" fontId="0" fillId="3" borderId="56"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7" xfId="0" applyFill="1" applyBorder="1" applyAlignment="1" applyProtection="1">
      <alignment horizontal="center" vertical="center"/>
      <protection hidden="1"/>
    </xf>
    <xf numFmtId="49" fontId="0" fillId="3" borderId="30" xfId="0" applyNumberFormat="1" applyFill="1" applyBorder="1" applyAlignment="1" applyProtection="1">
      <alignment horizontal="center" vertical="center" wrapText="1"/>
      <protection hidden="1"/>
    </xf>
    <xf numFmtId="49" fontId="0" fillId="38" borderId="3" xfId="0" applyNumberFormat="1" applyFill="1" applyBorder="1" applyAlignment="1">
      <alignment horizontal="left" vertical="center" wrapText="1"/>
    </xf>
    <xf numFmtId="49" fontId="0" fillId="38" borderId="18" xfId="0" applyNumberFormat="1" applyFill="1" applyBorder="1" applyAlignment="1">
      <alignment horizontal="left" vertical="center" wrapText="1"/>
    </xf>
    <xf numFmtId="49" fontId="0" fillId="38" borderId="10" xfId="0" applyNumberFormat="1" applyFill="1" applyBorder="1" applyAlignment="1">
      <alignment horizontal="left" vertical="center" wrapText="1"/>
    </xf>
    <xf numFmtId="49" fontId="0" fillId="38" borderId="2" xfId="0" applyNumberFormat="1" applyFill="1" applyBorder="1" applyAlignment="1">
      <alignment horizontal="left" vertical="center" wrapText="1"/>
    </xf>
    <xf numFmtId="166" fontId="36" fillId="15" borderId="0" xfId="0" applyNumberFormat="1" applyFont="1" applyFill="1" applyAlignment="1">
      <alignment horizontal="center" wrapText="1"/>
    </xf>
    <xf numFmtId="49" fontId="0" fillId="38" borderId="37" xfId="0" applyNumberFormat="1" applyFill="1" applyBorder="1" applyAlignment="1">
      <alignment horizontal="left" vertical="center" wrapText="1"/>
    </xf>
    <xf numFmtId="49" fontId="0" fillId="38" borderId="39" xfId="0" applyNumberFormat="1" applyFill="1" applyBorder="1" applyAlignment="1">
      <alignment horizontal="left" vertical="center" wrapText="1"/>
    </xf>
    <xf numFmtId="49" fontId="0" fillId="38" borderId="19" xfId="0" applyNumberFormat="1" applyFill="1" applyBorder="1" applyAlignment="1">
      <alignment horizontal="left" vertical="center" wrapText="1"/>
    </xf>
    <xf numFmtId="0" fontId="35" fillId="15" borderId="0" xfId="0" applyFont="1" applyFill="1" applyAlignment="1">
      <alignment horizontal="left"/>
    </xf>
    <xf numFmtId="49" fontId="0" fillId="0" borderId="3" xfId="0" applyNumberFormat="1" applyBorder="1" applyAlignment="1" applyProtection="1">
      <alignment horizontal="center" vertical="center" wrapText="1"/>
    </xf>
    <xf numFmtId="49" fontId="0" fillId="0" borderId="18" xfId="0" applyNumberForma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0" fillId="0" borderId="2" xfId="0" applyNumberFormat="1" applyBorder="1" applyAlignment="1" applyProtection="1">
      <alignment horizontal="center" vertical="center" wrapText="1"/>
    </xf>
    <xf numFmtId="49" fontId="0" fillId="0" borderId="3"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2" xfId="0" applyNumberFormat="1" applyBorder="1" applyAlignment="1">
      <alignment horizontal="center" vertical="center" wrapText="1"/>
    </xf>
  </cellXfs>
  <cellStyles count="8">
    <cellStyle name="Estilo 1" xfId="1"/>
    <cellStyle name="Hipervínculo" xfId="2" builtinId="8"/>
    <cellStyle name="Moneda" xfId="7" builtinId="4"/>
    <cellStyle name="Normal" xfId="0" builtinId="0"/>
    <cellStyle name="Normal 2" xfId="3"/>
    <cellStyle name="Normal 3" xfId="4"/>
    <cellStyle name="Normal 4" xfId="5"/>
    <cellStyle name="Porcentaje" xfId="6" builtinId="5"/>
  </cellStyles>
  <dxfs count="21">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ont>
        <color theme="0"/>
      </font>
      <fill>
        <patternFill>
          <bgColor rgb="FF00206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6/relationships/vbaProject" Target="vbaProject.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Direccionamiento</a:t>
            </a:r>
            <a:r>
              <a:rPr lang="en-US" baseline="0"/>
              <a:t> Estratégico</a:t>
            </a:r>
            <a:endParaRPr lang="en-US"/>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98B8-484D-A62A-F6BD7F59522C}"/>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98B8-484D-A62A-F6BD7F59522C}"/>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98B8-484D-A62A-F6BD7F59522C}"/>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98B8-484D-A62A-F6BD7F59522C}"/>
              </c:ext>
            </c:extLst>
          </c:dPt>
          <c:dLbls>
            <c:dLbl>
              <c:idx val="0"/>
              <c:layout>
                <c:manualLayout>
                  <c:x val="1.5114708566656376E-2"/>
                  <c:y val="-1.306122560918961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8B8-484D-A62A-F6BD7F59522C}"/>
                </c:ext>
              </c:extLst>
            </c:dLbl>
            <c:dLbl>
              <c:idx val="1"/>
              <c:layout>
                <c:manualLayout>
                  <c:x val="1.9433196728558196E-2"/>
                  <c:y val="-1.306122560918961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8B8-484D-A62A-F6BD7F59522C}"/>
                </c:ext>
              </c:extLst>
            </c:dLbl>
            <c:dLbl>
              <c:idx val="2"/>
              <c:layout>
                <c:manualLayout>
                  <c:x val="1.5114708566656454E-2"/>
                  <c:y val="-2.612245121837923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8B8-484D-A62A-F6BD7F59522C}"/>
                </c:ext>
              </c:extLst>
            </c:dLbl>
            <c:dLbl>
              <c:idx val="3"/>
              <c:layout>
                <c:manualLayout>
                  <c:x val="2.1592440809509107E-2"/>
                  <c:y val="-4.3537418697298727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8B8-484D-A62A-F6BD7F59522C}"/>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(DIRECTIVA!$D$3,DIRECTIVA!$F$3,DIRECTIVA!$H$3,DIRECTIVA!$J$3)</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98B8-484D-A62A-F6BD7F59522C}"/>
            </c:ext>
          </c:extLst>
        </c:ser>
        <c:dLbls>
          <c:showLegendKey val="0"/>
          <c:showVal val="0"/>
          <c:showCatName val="0"/>
          <c:showSerName val="0"/>
          <c:showPercent val="0"/>
          <c:showBubbleSize val="0"/>
        </c:dLbls>
        <c:gapWidth val="150"/>
        <c:shape val="box"/>
        <c:axId val="105323520"/>
        <c:axId val="105464960"/>
        <c:axId val="0"/>
      </c:bar3DChart>
      <c:catAx>
        <c:axId val="105323520"/>
        <c:scaling>
          <c:orientation val="minMax"/>
        </c:scaling>
        <c:delete val="0"/>
        <c:axPos val="b"/>
        <c:numFmt formatCode="General" sourceLinked="1"/>
        <c:majorTickMark val="none"/>
        <c:minorTickMark val="none"/>
        <c:tickLblPos val="nextTo"/>
        <c:txPr>
          <a:bodyPr/>
          <a:lstStyle/>
          <a:p>
            <a:pPr>
              <a:defRPr sz="1050" b="1"/>
            </a:pPr>
            <a:endParaRPr lang="es-CO"/>
          </a:p>
        </c:txPr>
        <c:crossAx val="105464960"/>
        <c:crosses val="autoZero"/>
        <c:auto val="1"/>
        <c:lblAlgn val="ctr"/>
        <c:lblOffset val="100"/>
        <c:noMultiLvlLbl val="0"/>
      </c:catAx>
      <c:valAx>
        <c:axId val="105464960"/>
        <c:scaling>
          <c:orientation val="minMax"/>
        </c:scaling>
        <c:delete val="0"/>
        <c:axPos val="l"/>
        <c:majorGridlines/>
        <c:numFmt formatCode="0%" sourceLinked="1"/>
        <c:majorTickMark val="none"/>
        <c:minorTickMark val="none"/>
        <c:tickLblPos val="nextTo"/>
        <c:crossAx val="105323520"/>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Seguimiento</a:t>
            </a:r>
            <a:r>
              <a:rPr lang="es-CO" baseline="0"/>
              <a:t> Academico</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82F3-4E11-A130-CA2C356C5FD6}"/>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82F3-4E11-A130-CA2C356C5FD6}"/>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82F3-4E11-A130-CA2C356C5FD6}"/>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82F3-4E11-A130-CA2C356C5FD6}"/>
              </c:ext>
            </c:extLst>
          </c:dPt>
          <c:dLbls>
            <c:dLbl>
              <c:idx val="0"/>
              <c:layout>
                <c:manualLayout>
                  <c:x val="1.4781302400673057E-2"/>
                  <c:y val="-4.281345771935070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2F3-4E11-A130-CA2C356C5FD6}"/>
                </c:ext>
              </c:extLst>
            </c:dLbl>
            <c:dLbl>
              <c:idx val="1"/>
              <c:layout>
                <c:manualLayout>
                  <c:x val="1.2669687772005478E-2"/>
                  <c:y val="-4.281345771935070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2F3-4E11-A130-CA2C356C5FD6}"/>
                </c:ext>
              </c:extLst>
            </c:dLbl>
            <c:dLbl>
              <c:idx val="2"/>
              <c:layout>
                <c:manualLayout>
                  <c:x val="1.26696877720054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2F3-4E11-A130-CA2C356C5FD6}"/>
                </c:ext>
              </c:extLst>
            </c:dLbl>
            <c:dLbl>
              <c:idx val="3"/>
              <c:layout>
                <c:manualLayout>
                  <c:x val="1.6892917029340634E-2"/>
                  <c:y val="-4.281345771935070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2F3-4E11-A130-CA2C356C5FD6}"/>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(ACADEMICA!$D$7,ACADEMICA!$F$7,ACADEMICA!$H$7,ACADEMICA!$J$7)</c:f>
              <c:numCache>
                <c:formatCode>0%</c:formatCode>
                <c:ptCount val="4"/>
                <c:pt idx="0">
                  <c:v>0</c:v>
                </c:pt>
                <c:pt idx="1">
                  <c:v>0.16666666666666666</c:v>
                </c:pt>
                <c:pt idx="2">
                  <c:v>0.83333333333333337</c:v>
                </c:pt>
                <c:pt idx="3">
                  <c:v>0</c:v>
                </c:pt>
              </c:numCache>
            </c:numRef>
          </c:val>
          <c:extLst xmlns:c16r2="http://schemas.microsoft.com/office/drawing/2015/06/chart">
            <c:ext xmlns:c16="http://schemas.microsoft.com/office/drawing/2014/chart" uri="{C3380CC4-5D6E-409C-BE32-E72D297353CC}">
              <c16:uniqueId val="{00000004-82F3-4E11-A130-CA2C356C5FD6}"/>
            </c:ext>
          </c:extLst>
        </c:ser>
        <c:dLbls>
          <c:showLegendKey val="0"/>
          <c:showVal val="0"/>
          <c:showCatName val="0"/>
          <c:showSerName val="0"/>
          <c:showPercent val="0"/>
          <c:showBubbleSize val="0"/>
        </c:dLbls>
        <c:gapWidth val="150"/>
        <c:shape val="box"/>
        <c:axId val="109242880"/>
        <c:axId val="109158976"/>
        <c:axId val="0"/>
      </c:bar3DChart>
      <c:catAx>
        <c:axId val="109242880"/>
        <c:scaling>
          <c:orientation val="minMax"/>
        </c:scaling>
        <c:delete val="0"/>
        <c:axPos val="b"/>
        <c:numFmt formatCode="General" sourceLinked="1"/>
        <c:majorTickMark val="out"/>
        <c:minorTickMark val="none"/>
        <c:tickLblPos val="nextTo"/>
        <c:txPr>
          <a:bodyPr/>
          <a:lstStyle/>
          <a:p>
            <a:pPr>
              <a:defRPr sz="1050" b="1"/>
            </a:pPr>
            <a:endParaRPr lang="es-CO"/>
          </a:p>
        </c:txPr>
        <c:crossAx val="109158976"/>
        <c:crosses val="autoZero"/>
        <c:auto val="1"/>
        <c:lblAlgn val="ctr"/>
        <c:lblOffset val="100"/>
        <c:noMultiLvlLbl val="0"/>
      </c:catAx>
      <c:valAx>
        <c:axId val="109158976"/>
        <c:scaling>
          <c:orientation val="minMax"/>
        </c:scaling>
        <c:delete val="0"/>
        <c:axPos val="l"/>
        <c:majorGridlines/>
        <c:numFmt formatCode="0%" sourceLinked="1"/>
        <c:majorTickMark val="out"/>
        <c:minorTickMark val="none"/>
        <c:tickLblPos val="nextTo"/>
        <c:crossAx val="109242880"/>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Apoyo</a:t>
            </a:r>
            <a:r>
              <a:rPr lang="es-CO" baseline="0"/>
              <a:t> a la Gestion  Académica</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0-65A6-4D6F-A6A7-E201887D714F}"/>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1-65A6-4D6F-A6A7-E201887D714F}"/>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2-65A6-4D6F-A6A7-E201887D714F}"/>
              </c:ext>
            </c:extLst>
          </c:dPt>
          <c:dLbls>
            <c:dLbl>
              <c:idx val="0"/>
              <c:layout>
                <c:manualLayout>
                  <c:x val="1.3053591506702824E-2"/>
                  <c:y val="-8.3009085900024385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A6-4D6F-A6A7-E201887D714F}"/>
                </c:ext>
              </c:extLst>
            </c:dLbl>
            <c:dLbl>
              <c:idx val="1"/>
              <c:layout>
                <c:manualLayout>
                  <c:x val="1.678323461514249E-2"/>
                  <c:y val="-2.4902725770007315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5A6-4D6F-A6A7-E201887D714F}"/>
                </c:ext>
              </c:extLst>
            </c:dLbl>
            <c:dLbl>
              <c:idx val="2"/>
              <c:layout>
                <c:manualLayout>
                  <c:x val="1.4918413060922731E-2"/>
                  <c:y val="-8.3009085900024385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5A6-4D6F-A6A7-E201887D714F}"/>
                </c:ext>
              </c:extLst>
            </c:dLbl>
            <c:dLbl>
              <c:idx val="3"/>
              <c:layout>
                <c:manualLayout>
                  <c:x val="1.4918413060922658E-2"/>
                  <c:y val="-2.075227147500609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A6-4D6F-A6A7-E201887D714F}"/>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(ADMINIST!$D$4,ADMINIST!$F$4,ADMINIST!$H$4,ADMINIST!$J$4)</c:f>
              <c:numCache>
                <c:formatCode>0%</c:formatCode>
                <c:ptCount val="4"/>
                <c:pt idx="0">
                  <c:v>0</c:v>
                </c:pt>
                <c:pt idx="1">
                  <c:v>0.33333333333333331</c:v>
                </c:pt>
                <c:pt idx="2">
                  <c:v>0.66666666666666663</c:v>
                </c:pt>
                <c:pt idx="3">
                  <c:v>0</c:v>
                </c:pt>
              </c:numCache>
            </c:numRef>
          </c:val>
          <c:extLst xmlns:c16r2="http://schemas.microsoft.com/office/drawing/2015/06/chart">
            <c:ext xmlns:c16="http://schemas.microsoft.com/office/drawing/2014/chart" uri="{C3380CC4-5D6E-409C-BE32-E72D297353CC}">
              <c16:uniqueId val="{00000004-65A6-4D6F-A6A7-E201887D714F}"/>
            </c:ext>
          </c:extLst>
        </c:ser>
        <c:dLbls>
          <c:showLegendKey val="0"/>
          <c:showVal val="0"/>
          <c:showCatName val="0"/>
          <c:showSerName val="0"/>
          <c:showPercent val="0"/>
          <c:showBubbleSize val="0"/>
        </c:dLbls>
        <c:gapWidth val="150"/>
        <c:shape val="box"/>
        <c:axId val="112543744"/>
        <c:axId val="109161280"/>
        <c:axId val="0"/>
      </c:bar3DChart>
      <c:catAx>
        <c:axId val="112543744"/>
        <c:scaling>
          <c:orientation val="minMax"/>
        </c:scaling>
        <c:delete val="0"/>
        <c:axPos val="b"/>
        <c:numFmt formatCode="General" sourceLinked="1"/>
        <c:majorTickMark val="out"/>
        <c:minorTickMark val="none"/>
        <c:tickLblPos val="nextTo"/>
        <c:txPr>
          <a:bodyPr/>
          <a:lstStyle/>
          <a:p>
            <a:pPr>
              <a:defRPr sz="1050" b="1"/>
            </a:pPr>
            <a:endParaRPr lang="es-CO"/>
          </a:p>
        </c:txPr>
        <c:crossAx val="109161280"/>
        <c:crosses val="autoZero"/>
        <c:auto val="1"/>
        <c:lblAlgn val="ctr"/>
        <c:lblOffset val="100"/>
        <c:noMultiLvlLbl val="0"/>
      </c:catAx>
      <c:valAx>
        <c:axId val="109161280"/>
        <c:scaling>
          <c:orientation val="minMax"/>
        </c:scaling>
        <c:delete val="0"/>
        <c:axPos val="l"/>
        <c:majorGridlines/>
        <c:numFmt formatCode="0%" sourceLinked="1"/>
        <c:majorTickMark val="out"/>
        <c:minorTickMark val="none"/>
        <c:tickLblPos val="nextTo"/>
        <c:crossAx val="112543744"/>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Admin.</a:t>
            </a:r>
            <a:r>
              <a:rPr lang="es-CO" baseline="0"/>
              <a:t> de la Planta Fisica y de los Recursos</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098D-4CBA-96A6-B3CDCC441CE1}"/>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098D-4CBA-96A6-B3CDCC441CE1}"/>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098D-4CBA-96A6-B3CDCC441CE1}"/>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098D-4CBA-96A6-B3CDCC441CE1}"/>
              </c:ext>
            </c:extLst>
          </c:dPt>
          <c:dLbls>
            <c:dLbl>
              <c:idx val="0"/>
              <c:layout>
                <c:manualLayout>
                  <c:x val="1.4195184910246992E-2"/>
                  <c:y val="-1.391304601858659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98D-4CBA-96A6-B3CDCC441CE1}"/>
                </c:ext>
              </c:extLst>
            </c:dLbl>
            <c:dLbl>
              <c:idx val="1"/>
              <c:layout>
                <c:manualLayout>
                  <c:x val="1.8250952027460417E-2"/>
                  <c:y val="-1.855072802478201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98D-4CBA-96A6-B3CDCC441CE1}"/>
                </c:ext>
              </c:extLst>
            </c:dLbl>
            <c:dLbl>
              <c:idx val="2"/>
              <c:layout>
                <c:manualLayout>
                  <c:x val="1.6223068468853706E-2"/>
                  <c:y val="-2.7826092037173115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98D-4CBA-96A6-B3CDCC441CE1}"/>
                </c:ext>
              </c:extLst>
            </c:dLbl>
            <c:dLbl>
              <c:idx val="3"/>
              <c:layout>
                <c:manualLayout>
                  <c:x val="1.2167301351640278E-2"/>
                  <c:y val="-1.855072802478193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98D-4CBA-96A6-B3CDCC441CE1}"/>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(ADMINIST!$D$5,ADMINIST!$F$5,ADMINIST!$H$5,ADMINIST!$J$5)</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098D-4CBA-96A6-B3CDCC441CE1}"/>
            </c:ext>
          </c:extLst>
        </c:ser>
        <c:dLbls>
          <c:showLegendKey val="0"/>
          <c:showVal val="0"/>
          <c:showCatName val="0"/>
          <c:showSerName val="0"/>
          <c:showPercent val="0"/>
          <c:showBubbleSize val="0"/>
        </c:dLbls>
        <c:gapWidth val="150"/>
        <c:shape val="box"/>
        <c:axId val="107069440"/>
        <c:axId val="109163008"/>
        <c:axId val="0"/>
      </c:bar3DChart>
      <c:catAx>
        <c:axId val="107069440"/>
        <c:scaling>
          <c:orientation val="minMax"/>
        </c:scaling>
        <c:delete val="0"/>
        <c:axPos val="b"/>
        <c:numFmt formatCode="General" sourceLinked="1"/>
        <c:majorTickMark val="out"/>
        <c:minorTickMark val="none"/>
        <c:tickLblPos val="nextTo"/>
        <c:crossAx val="109163008"/>
        <c:crosses val="autoZero"/>
        <c:auto val="1"/>
        <c:lblAlgn val="ctr"/>
        <c:lblOffset val="100"/>
        <c:noMultiLvlLbl val="0"/>
      </c:catAx>
      <c:valAx>
        <c:axId val="109163008"/>
        <c:scaling>
          <c:orientation val="minMax"/>
        </c:scaling>
        <c:delete val="0"/>
        <c:axPos val="l"/>
        <c:majorGridlines/>
        <c:numFmt formatCode="0%" sourceLinked="1"/>
        <c:majorTickMark val="out"/>
        <c:minorTickMark val="none"/>
        <c:tickLblPos val="nextTo"/>
        <c:crossAx val="107069440"/>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Admin.</a:t>
            </a:r>
            <a:r>
              <a:rPr lang="es-CO" baseline="0"/>
              <a:t> de  Servicios Complemetarios</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AF6D-4C5A-9906-B47F1B60DF6C}"/>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AF6D-4C5A-9906-B47F1B60DF6C}"/>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AF6D-4C5A-9906-B47F1B60DF6C}"/>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AF6D-4C5A-9906-B47F1B60DF6C}"/>
              </c:ext>
            </c:extLst>
          </c:dPt>
          <c:dLbls>
            <c:dLbl>
              <c:idx val="0"/>
              <c:layout>
                <c:manualLayout>
                  <c:x val="1.4168247379830473E-2"/>
                  <c:y val="-1.6666677602806827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F6D-4C5A-9906-B47F1B60DF6C}"/>
                </c:ext>
              </c:extLst>
            </c:dLbl>
            <c:dLbl>
              <c:idx val="1"/>
              <c:layout>
                <c:manualLayout>
                  <c:x val="1.8216318059782036E-2"/>
                  <c:y val="-2.083334700350853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F6D-4C5A-9906-B47F1B60DF6C}"/>
                </c:ext>
              </c:extLst>
            </c:dLbl>
            <c:dLbl>
              <c:idx val="2"/>
              <c:layout>
                <c:manualLayout>
                  <c:x val="1.6192282719806255E-2"/>
                  <c:y val="-8.333338801403413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F6D-4C5A-9906-B47F1B60DF6C}"/>
                </c:ext>
              </c:extLst>
            </c:dLbl>
            <c:dLbl>
              <c:idx val="3"/>
              <c:layout>
                <c:manualLayout>
                  <c:x val="1.214421203985469E-2"/>
                  <c:y val="-1.250000820210511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F6D-4C5A-9906-B47F1B60DF6C}"/>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(ADMINIST!$D$6,ADMINIST!$F$6,ADMINIST!$H$6,ADMINIST!$J$6)</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AF6D-4C5A-9906-B47F1B60DF6C}"/>
            </c:ext>
          </c:extLst>
        </c:ser>
        <c:dLbls>
          <c:showLegendKey val="0"/>
          <c:showVal val="0"/>
          <c:showCatName val="0"/>
          <c:showSerName val="0"/>
          <c:showPercent val="0"/>
          <c:showBubbleSize val="0"/>
        </c:dLbls>
        <c:gapWidth val="150"/>
        <c:shape val="box"/>
        <c:axId val="107070976"/>
        <c:axId val="109164736"/>
        <c:axId val="0"/>
      </c:bar3DChart>
      <c:catAx>
        <c:axId val="107070976"/>
        <c:scaling>
          <c:orientation val="minMax"/>
        </c:scaling>
        <c:delete val="0"/>
        <c:axPos val="b"/>
        <c:numFmt formatCode="General" sourceLinked="1"/>
        <c:majorTickMark val="out"/>
        <c:minorTickMark val="none"/>
        <c:tickLblPos val="nextTo"/>
        <c:crossAx val="109164736"/>
        <c:crosses val="autoZero"/>
        <c:auto val="1"/>
        <c:lblAlgn val="ctr"/>
        <c:lblOffset val="100"/>
        <c:noMultiLvlLbl val="0"/>
      </c:catAx>
      <c:valAx>
        <c:axId val="109164736"/>
        <c:scaling>
          <c:orientation val="minMax"/>
        </c:scaling>
        <c:delete val="0"/>
        <c:axPos val="l"/>
        <c:majorGridlines/>
        <c:numFmt formatCode="0%" sourceLinked="1"/>
        <c:majorTickMark val="out"/>
        <c:minorTickMark val="none"/>
        <c:tickLblPos val="nextTo"/>
        <c:crossAx val="107070976"/>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Talento</a:t>
            </a:r>
            <a:r>
              <a:rPr lang="es-CO" baseline="0"/>
              <a:t> Humano</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DBF1-473E-BA91-5FE7A435FC6B}"/>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DBF1-473E-BA91-5FE7A435FC6B}"/>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DBF1-473E-BA91-5FE7A435FC6B}"/>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DBF1-473E-BA91-5FE7A435FC6B}"/>
              </c:ext>
            </c:extLst>
          </c:dPt>
          <c:dLbls>
            <c:dLbl>
              <c:idx val="0"/>
              <c:layout>
                <c:manualLayout>
                  <c:x val="1.8250952027460417E-2"/>
                  <c:y val="-8.6369792607085792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BF1-473E-BA91-5FE7A435FC6B}"/>
                </c:ext>
              </c:extLst>
            </c:dLbl>
            <c:dLbl>
              <c:idx val="1"/>
              <c:layout>
                <c:manualLayout>
                  <c:x val="1.8250952027460417E-2"/>
                  <c:y val="-2.591093778212573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BF1-473E-BA91-5FE7A435FC6B}"/>
                </c:ext>
              </c:extLst>
            </c:dLbl>
            <c:dLbl>
              <c:idx val="2"/>
              <c:layout>
                <c:manualLayout>
                  <c:x val="1.6223068468853779E-2"/>
                  <c:y val="-2.159244815177144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BF1-473E-BA91-5FE7A435FC6B}"/>
                </c:ext>
              </c:extLst>
            </c:dLbl>
            <c:dLbl>
              <c:idx val="3"/>
              <c:layout>
                <c:manualLayout>
                  <c:x val="2.0278835586067131E-2"/>
                  <c:y val="-2.159244815177144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BF1-473E-BA91-5FE7A435FC6B}"/>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(ADMINIST!$D$7,ADMINIST!$F$7,ADMINIST!$H$7,ADMINIST!$J$7)</c:f>
              <c:numCache>
                <c:formatCode>0%</c:formatCode>
                <c:ptCount val="4"/>
                <c:pt idx="0">
                  <c:v>0</c:v>
                </c:pt>
                <c:pt idx="1">
                  <c:v>0.1</c:v>
                </c:pt>
                <c:pt idx="2">
                  <c:v>0.9</c:v>
                </c:pt>
                <c:pt idx="3">
                  <c:v>0</c:v>
                </c:pt>
              </c:numCache>
            </c:numRef>
          </c:val>
          <c:extLst xmlns:c16r2="http://schemas.microsoft.com/office/drawing/2015/06/chart">
            <c:ext xmlns:c16="http://schemas.microsoft.com/office/drawing/2014/chart" uri="{C3380CC4-5D6E-409C-BE32-E72D297353CC}">
              <c16:uniqueId val="{00000004-DBF1-473E-BA91-5FE7A435FC6B}"/>
            </c:ext>
          </c:extLst>
        </c:ser>
        <c:dLbls>
          <c:showLegendKey val="0"/>
          <c:showVal val="0"/>
          <c:showCatName val="0"/>
          <c:showSerName val="0"/>
          <c:showPercent val="0"/>
          <c:showBubbleSize val="0"/>
        </c:dLbls>
        <c:gapWidth val="150"/>
        <c:shape val="box"/>
        <c:axId val="107072000"/>
        <c:axId val="111108096"/>
        <c:axId val="0"/>
      </c:bar3DChart>
      <c:catAx>
        <c:axId val="107072000"/>
        <c:scaling>
          <c:orientation val="minMax"/>
        </c:scaling>
        <c:delete val="0"/>
        <c:axPos val="b"/>
        <c:numFmt formatCode="General" sourceLinked="1"/>
        <c:majorTickMark val="out"/>
        <c:minorTickMark val="none"/>
        <c:tickLblPos val="nextTo"/>
        <c:txPr>
          <a:bodyPr/>
          <a:lstStyle/>
          <a:p>
            <a:pPr>
              <a:defRPr sz="1050" b="1"/>
            </a:pPr>
            <a:endParaRPr lang="es-CO"/>
          </a:p>
        </c:txPr>
        <c:crossAx val="111108096"/>
        <c:crosses val="autoZero"/>
        <c:auto val="1"/>
        <c:lblAlgn val="ctr"/>
        <c:lblOffset val="100"/>
        <c:noMultiLvlLbl val="0"/>
      </c:catAx>
      <c:valAx>
        <c:axId val="111108096"/>
        <c:scaling>
          <c:orientation val="minMax"/>
        </c:scaling>
        <c:delete val="0"/>
        <c:axPos val="l"/>
        <c:majorGridlines/>
        <c:numFmt formatCode="0%" sourceLinked="1"/>
        <c:majorTickMark val="out"/>
        <c:minorTickMark val="none"/>
        <c:tickLblPos val="nextTo"/>
        <c:crossAx val="107072000"/>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Apoyo</a:t>
            </a:r>
            <a:r>
              <a:rPr lang="es-CO" baseline="0"/>
              <a:t> Financiero y Contable</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50E5-457C-8F47-D090230D9760}"/>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50E5-457C-8F47-D090230D9760}"/>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50E5-457C-8F47-D090230D9760}"/>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50E5-457C-8F47-D090230D9760}"/>
              </c:ext>
            </c:extLst>
          </c:dPt>
          <c:dLbls>
            <c:dLbl>
              <c:idx val="0"/>
              <c:layout>
                <c:manualLayout>
                  <c:x val="2.1248338195912354E-2"/>
                  <c:y val="-9.2753606252907687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0E5-457C-8F47-D090230D9760}"/>
                </c:ext>
              </c:extLst>
            </c:dLbl>
            <c:dLbl>
              <c:idx val="1"/>
              <c:layout>
                <c:manualLayout>
                  <c:x val="1.6998670556729885E-2"/>
                  <c:y val="-2.7826081875872304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0E5-457C-8F47-D090230D9760}"/>
                </c:ext>
              </c:extLst>
            </c:dLbl>
            <c:dLbl>
              <c:idx val="2"/>
              <c:layout>
                <c:manualLayout>
                  <c:x val="1.6998670556729885E-2"/>
                  <c:y val="-3.2463762188517604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E5-457C-8F47-D090230D9760}"/>
                </c:ext>
              </c:extLst>
            </c:dLbl>
            <c:dLbl>
              <c:idx val="3"/>
              <c:layout>
                <c:manualLayout>
                  <c:x val="1.2749002917547414E-2"/>
                  <c:y val="-2.782608187587221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E5-457C-8F47-D090230D9760}"/>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(ADMINIST!$D$8,ADMINIST!$F$8,ADMINIST!$H$8,ADMINIST!$J$8)</c:f>
              <c:numCache>
                <c:formatCode>0%</c:formatCode>
                <c:ptCount val="4"/>
                <c:pt idx="0">
                  <c:v>0</c:v>
                </c:pt>
                <c:pt idx="1">
                  <c:v>0.25</c:v>
                </c:pt>
                <c:pt idx="2">
                  <c:v>0.75</c:v>
                </c:pt>
                <c:pt idx="3">
                  <c:v>0</c:v>
                </c:pt>
              </c:numCache>
            </c:numRef>
          </c:val>
          <c:extLst xmlns:c16r2="http://schemas.microsoft.com/office/drawing/2015/06/chart">
            <c:ext xmlns:c16="http://schemas.microsoft.com/office/drawing/2014/chart" uri="{C3380CC4-5D6E-409C-BE32-E72D297353CC}">
              <c16:uniqueId val="{00000004-50E5-457C-8F47-D090230D9760}"/>
            </c:ext>
          </c:extLst>
        </c:ser>
        <c:dLbls>
          <c:showLegendKey val="0"/>
          <c:showVal val="0"/>
          <c:showCatName val="0"/>
          <c:showSerName val="0"/>
          <c:showPercent val="0"/>
          <c:showBubbleSize val="0"/>
        </c:dLbls>
        <c:gapWidth val="150"/>
        <c:shape val="box"/>
        <c:axId val="107073024"/>
        <c:axId val="111109824"/>
        <c:axId val="0"/>
      </c:bar3DChart>
      <c:catAx>
        <c:axId val="107073024"/>
        <c:scaling>
          <c:orientation val="minMax"/>
        </c:scaling>
        <c:delete val="0"/>
        <c:axPos val="b"/>
        <c:numFmt formatCode="General" sourceLinked="1"/>
        <c:majorTickMark val="out"/>
        <c:minorTickMark val="none"/>
        <c:tickLblPos val="nextTo"/>
        <c:crossAx val="111109824"/>
        <c:crosses val="autoZero"/>
        <c:auto val="1"/>
        <c:lblAlgn val="ctr"/>
        <c:lblOffset val="100"/>
        <c:noMultiLvlLbl val="0"/>
      </c:catAx>
      <c:valAx>
        <c:axId val="111109824"/>
        <c:scaling>
          <c:orientation val="minMax"/>
        </c:scaling>
        <c:delete val="0"/>
        <c:axPos val="l"/>
        <c:majorGridlines/>
        <c:numFmt formatCode="0%" sourceLinked="1"/>
        <c:majorTickMark val="out"/>
        <c:minorTickMark val="none"/>
        <c:tickLblPos val="nextTo"/>
        <c:crossAx val="107073024"/>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Accesibilidad</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0-8F9A-4893-AE47-4DB205C045D0}"/>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1-8F9A-4893-AE47-4DB205C045D0}"/>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2-8F9A-4893-AE47-4DB205C045D0}"/>
              </c:ext>
            </c:extLst>
          </c:dPt>
          <c:dLbls>
            <c:dLbl>
              <c:idx val="0"/>
              <c:layout>
                <c:manualLayout>
                  <c:x val="1.5145366557054419E-2"/>
                  <c:y val="-2.6016264603847723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F9A-4893-AE47-4DB205C045D0}"/>
                </c:ext>
              </c:extLst>
            </c:dLbl>
            <c:dLbl>
              <c:idx val="1"/>
              <c:layout>
                <c:manualLayout>
                  <c:x val="1.5145366557054419E-2"/>
                  <c:y val="-3.0352308704489035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F9A-4893-AE47-4DB205C045D0}"/>
                </c:ext>
              </c:extLst>
            </c:dLbl>
            <c:dLbl>
              <c:idx val="2"/>
              <c:layout>
                <c:manualLayout>
                  <c:x val="1.2981742763189502E-2"/>
                  <c:y val="-1.7344176402565161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F9A-4893-AE47-4DB205C045D0}"/>
                </c:ext>
              </c:extLst>
            </c:dLbl>
            <c:dLbl>
              <c:idx val="3"/>
              <c:layout>
                <c:manualLayout>
                  <c:x val="1.5145366557054419E-2"/>
                  <c:y val="-2.168022050320645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F9A-4893-AE47-4DB205C045D0}"/>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(COMUNITARIA!$D$4,COMUNITARIA!$F$4,COMUNITARIA!$H$4,COMUNITARIA!$J$4)</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8F9A-4893-AE47-4DB205C045D0}"/>
            </c:ext>
          </c:extLst>
        </c:ser>
        <c:dLbls>
          <c:showLegendKey val="0"/>
          <c:showVal val="0"/>
          <c:showCatName val="0"/>
          <c:showSerName val="0"/>
          <c:showPercent val="0"/>
          <c:showBubbleSize val="0"/>
        </c:dLbls>
        <c:gapWidth val="150"/>
        <c:shape val="box"/>
        <c:axId val="107070464"/>
        <c:axId val="111111552"/>
        <c:axId val="0"/>
      </c:bar3DChart>
      <c:catAx>
        <c:axId val="107070464"/>
        <c:scaling>
          <c:orientation val="minMax"/>
        </c:scaling>
        <c:delete val="0"/>
        <c:axPos val="b"/>
        <c:numFmt formatCode="General" sourceLinked="1"/>
        <c:majorTickMark val="out"/>
        <c:minorTickMark val="none"/>
        <c:tickLblPos val="nextTo"/>
        <c:txPr>
          <a:bodyPr/>
          <a:lstStyle/>
          <a:p>
            <a:pPr>
              <a:defRPr b="1"/>
            </a:pPr>
            <a:endParaRPr lang="es-CO"/>
          </a:p>
        </c:txPr>
        <c:crossAx val="111111552"/>
        <c:crosses val="autoZero"/>
        <c:auto val="1"/>
        <c:lblAlgn val="ctr"/>
        <c:lblOffset val="100"/>
        <c:noMultiLvlLbl val="0"/>
      </c:catAx>
      <c:valAx>
        <c:axId val="111111552"/>
        <c:scaling>
          <c:orientation val="minMax"/>
        </c:scaling>
        <c:delete val="0"/>
        <c:axPos val="l"/>
        <c:majorGridlines/>
        <c:numFmt formatCode="0%" sourceLinked="1"/>
        <c:majorTickMark val="out"/>
        <c:minorTickMark val="none"/>
        <c:tickLblPos val="nextTo"/>
        <c:crossAx val="107070464"/>
        <c:crosses val="autoZero"/>
        <c:crossBetween val="between"/>
      </c:valAx>
      <c:spPr>
        <a:noFill/>
        <a:ln w="25400">
          <a:noFill/>
        </a:ln>
      </c:spPr>
    </c:plotArea>
    <c:legend>
      <c:legendPos val="r"/>
      <c:overlay val="0"/>
      <c:txPr>
        <a:bodyPr/>
        <a:lstStyle/>
        <a:p>
          <a:pPr rtl="0">
            <a:defRPr b="1"/>
          </a:pPr>
          <a:endParaRPr lang="es-CO"/>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Proyección a la Comunidad</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3979-4F97-B19B-B7161D34E803}"/>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3979-4F97-B19B-B7161D34E803}"/>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3979-4F97-B19B-B7161D34E803}"/>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3979-4F97-B19B-B7161D34E803}"/>
              </c:ext>
            </c:extLst>
          </c:dPt>
          <c:dLbls>
            <c:dLbl>
              <c:idx val="0"/>
              <c:layout>
                <c:manualLayout>
                  <c:x val="1.7273952647607286E-2"/>
                  <c:y val="-2.318841003097752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979-4F97-B19B-B7161D34E803}"/>
                </c:ext>
              </c:extLst>
            </c:dLbl>
            <c:dLbl>
              <c:idx val="1"/>
              <c:layout>
                <c:manualLayout>
                  <c:x val="1.7273952647607286E-2"/>
                  <c:y val="-2.318841003097752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979-4F97-B19B-B7161D34E803}"/>
                </c:ext>
              </c:extLst>
            </c:dLbl>
            <c:dLbl>
              <c:idx val="2"/>
              <c:layout>
                <c:manualLayout>
                  <c:x val="1.5114708566656376E-2"/>
                  <c:y val="-3.246377404336853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979-4F97-B19B-B7161D34E803}"/>
                </c:ext>
              </c:extLst>
            </c:dLbl>
            <c:dLbl>
              <c:idx val="3"/>
              <c:layout>
                <c:manualLayout>
                  <c:x val="1.5114708566656376E-2"/>
                  <c:y val="-3.710145604956403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979-4F97-B19B-B7161D34E803}"/>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(COMUNITARIA!$D$5,COMUNITARIA!$F$5,COMUNITARIA!$H$5,COMUNITARIA!$J$5)</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3979-4F97-B19B-B7161D34E803}"/>
            </c:ext>
          </c:extLst>
        </c:ser>
        <c:dLbls>
          <c:showLegendKey val="0"/>
          <c:showVal val="0"/>
          <c:showCatName val="0"/>
          <c:showSerName val="0"/>
          <c:showPercent val="0"/>
          <c:showBubbleSize val="0"/>
        </c:dLbls>
        <c:gapWidth val="150"/>
        <c:shape val="box"/>
        <c:axId val="111783936"/>
        <c:axId val="111113280"/>
        <c:axId val="0"/>
      </c:bar3DChart>
      <c:catAx>
        <c:axId val="111783936"/>
        <c:scaling>
          <c:orientation val="minMax"/>
        </c:scaling>
        <c:delete val="0"/>
        <c:axPos val="b"/>
        <c:numFmt formatCode="General" sourceLinked="1"/>
        <c:majorTickMark val="out"/>
        <c:minorTickMark val="none"/>
        <c:tickLblPos val="nextTo"/>
        <c:txPr>
          <a:bodyPr/>
          <a:lstStyle/>
          <a:p>
            <a:pPr>
              <a:defRPr b="1"/>
            </a:pPr>
            <a:endParaRPr lang="es-CO"/>
          </a:p>
        </c:txPr>
        <c:crossAx val="111113280"/>
        <c:crosses val="autoZero"/>
        <c:auto val="1"/>
        <c:lblAlgn val="ctr"/>
        <c:lblOffset val="100"/>
        <c:noMultiLvlLbl val="0"/>
      </c:catAx>
      <c:valAx>
        <c:axId val="111113280"/>
        <c:scaling>
          <c:orientation val="minMax"/>
        </c:scaling>
        <c:delete val="0"/>
        <c:axPos val="l"/>
        <c:majorGridlines/>
        <c:numFmt formatCode="0%" sourceLinked="1"/>
        <c:majorTickMark val="out"/>
        <c:minorTickMark val="none"/>
        <c:tickLblPos val="nextTo"/>
        <c:crossAx val="111783936"/>
        <c:crosses val="autoZero"/>
        <c:crossBetween val="between"/>
      </c:valAx>
      <c:spPr>
        <a:noFill/>
        <a:ln w="25400">
          <a:noFill/>
        </a:ln>
      </c:spPr>
    </c:plotArea>
    <c:legend>
      <c:legendPos val="r"/>
      <c:overlay val="0"/>
      <c:txPr>
        <a:bodyPr/>
        <a:lstStyle/>
        <a:p>
          <a:pPr rtl="0">
            <a:defRPr b="1"/>
          </a:pPr>
          <a:endParaRPr lang="es-CO"/>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Participación y Convivencia</a:t>
            </a:r>
          </a:p>
        </c:rich>
      </c:tx>
      <c:layout>
        <c:manualLayout>
          <c:xMode val="edge"/>
          <c:yMode val="edge"/>
          <c:x val="0.35870539021121539"/>
          <c:y val="2.7826203253255764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EAC9-4846-AFAA-2854E7158753}"/>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EAC9-4846-AFAA-2854E7158753}"/>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EAC9-4846-AFAA-2854E7158753}"/>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EAC9-4846-AFAA-2854E7158753}"/>
              </c:ext>
            </c:extLst>
          </c:dPt>
          <c:dLbls>
            <c:dLbl>
              <c:idx val="0"/>
              <c:layout>
                <c:manualLayout>
                  <c:x val="1.5114708566656376E-2"/>
                  <c:y val="-2.560000430026318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AC9-4846-AFAA-2854E7158753}"/>
                </c:ext>
              </c:extLst>
            </c:dLbl>
            <c:dLbl>
              <c:idx val="1"/>
              <c:layout>
                <c:manualLayout>
                  <c:x val="1.7273952647607286E-2"/>
                  <c:y val="-1.2800002150131575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AC9-4846-AFAA-2854E7158753}"/>
                </c:ext>
              </c:extLst>
            </c:dLbl>
            <c:dLbl>
              <c:idx val="2"/>
              <c:layout>
                <c:manualLayout>
                  <c:x val="1.7273952647607286E-2"/>
                  <c:y val="-1.706666953350879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AC9-4846-AFAA-2854E7158753}"/>
                </c:ext>
              </c:extLst>
            </c:dLbl>
            <c:dLbl>
              <c:idx val="3"/>
              <c:layout>
                <c:manualLayout>
                  <c:x val="4.3184881619018215E-3"/>
                  <c:y val="-2.560000430026318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AC9-4846-AFAA-2854E7158753}"/>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(COMUNITARIA!$D$6,COMUNITARIA!$F$6,COMUNITARIA!$H$6,COMUNITARIA!$J$6)</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EAC9-4846-AFAA-2854E7158753}"/>
            </c:ext>
          </c:extLst>
        </c:ser>
        <c:dLbls>
          <c:showLegendKey val="0"/>
          <c:showVal val="0"/>
          <c:showCatName val="0"/>
          <c:showSerName val="0"/>
          <c:showPercent val="0"/>
          <c:showBubbleSize val="0"/>
        </c:dLbls>
        <c:gapWidth val="150"/>
        <c:shape val="box"/>
        <c:axId val="111784960"/>
        <c:axId val="111115008"/>
        <c:axId val="0"/>
      </c:bar3DChart>
      <c:catAx>
        <c:axId val="111784960"/>
        <c:scaling>
          <c:orientation val="minMax"/>
        </c:scaling>
        <c:delete val="0"/>
        <c:axPos val="b"/>
        <c:numFmt formatCode="General" sourceLinked="1"/>
        <c:majorTickMark val="out"/>
        <c:minorTickMark val="none"/>
        <c:tickLblPos val="nextTo"/>
        <c:txPr>
          <a:bodyPr/>
          <a:lstStyle/>
          <a:p>
            <a:pPr>
              <a:defRPr b="1"/>
            </a:pPr>
            <a:endParaRPr lang="es-CO"/>
          </a:p>
        </c:txPr>
        <c:crossAx val="111115008"/>
        <c:crosses val="autoZero"/>
        <c:auto val="1"/>
        <c:lblAlgn val="ctr"/>
        <c:lblOffset val="100"/>
        <c:noMultiLvlLbl val="0"/>
      </c:catAx>
      <c:valAx>
        <c:axId val="111115008"/>
        <c:scaling>
          <c:orientation val="minMax"/>
        </c:scaling>
        <c:delete val="0"/>
        <c:axPos val="l"/>
        <c:majorGridlines/>
        <c:numFmt formatCode="0%" sourceLinked="1"/>
        <c:majorTickMark val="out"/>
        <c:minorTickMark val="none"/>
        <c:tickLblPos val="nextTo"/>
        <c:crossAx val="111784960"/>
        <c:crosses val="autoZero"/>
        <c:crossBetween val="between"/>
      </c:valAx>
      <c:spPr>
        <a:noFill/>
        <a:ln w="25400">
          <a:noFill/>
        </a:ln>
      </c:spPr>
    </c:plotArea>
    <c:legend>
      <c:legendPos val="r"/>
      <c:overlay val="0"/>
      <c:txPr>
        <a:bodyPr/>
        <a:lstStyle/>
        <a:p>
          <a:pPr rtl="0">
            <a:defRPr b="1"/>
          </a:pPr>
          <a:endParaRPr lang="es-CO"/>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Prevención de Riesgos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5437-4742-B04D-89F5F98674AF}"/>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5437-4742-B04D-89F5F98674AF}"/>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5437-4742-B04D-89F5F98674AF}"/>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5437-4742-B04D-89F5F98674AF}"/>
              </c:ext>
            </c:extLst>
          </c:dPt>
          <c:dLbls>
            <c:dLbl>
              <c:idx val="0"/>
              <c:layout>
                <c:manualLayout>
                  <c:x val="1.0884356539981327E-2"/>
                  <c:y val="-3.246377404336853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437-4742-B04D-89F5F98674AF}"/>
                </c:ext>
              </c:extLst>
            </c:dLbl>
            <c:dLbl>
              <c:idx val="1"/>
              <c:layout>
                <c:manualLayout>
                  <c:x val="1.3061227847977593E-2"/>
                  <c:y val="-2.782609203717302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437-4742-B04D-89F5F98674AF}"/>
                </c:ext>
              </c:extLst>
            </c:dLbl>
            <c:dLbl>
              <c:idx val="2"/>
              <c:layout>
                <c:manualLayout>
                  <c:x val="1.7414970463970125E-2"/>
                  <c:y val="-1.3913046018586514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437-4742-B04D-89F5F98674AF}"/>
                </c:ext>
              </c:extLst>
            </c:dLbl>
            <c:dLbl>
              <c:idx val="3"/>
              <c:layout>
                <c:manualLayout>
                  <c:x val="1.3061227847977593E-2"/>
                  <c:y val="-2.318841003097752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437-4742-B04D-89F5F98674AF}"/>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(COMUNITARIA!$D$7,COMUNITARIA!$F$7,COMUNITARIA!$H$7,COMUNITARIA!$J$7)</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5437-4742-B04D-89F5F98674AF}"/>
            </c:ext>
          </c:extLst>
        </c:ser>
        <c:dLbls>
          <c:showLegendKey val="0"/>
          <c:showVal val="0"/>
          <c:showCatName val="0"/>
          <c:showSerName val="0"/>
          <c:showPercent val="0"/>
          <c:showBubbleSize val="0"/>
        </c:dLbls>
        <c:gapWidth val="150"/>
        <c:shape val="box"/>
        <c:axId val="111785472"/>
        <c:axId val="111804992"/>
        <c:axId val="0"/>
      </c:bar3DChart>
      <c:catAx>
        <c:axId val="111785472"/>
        <c:scaling>
          <c:orientation val="minMax"/>
        </c:scaling>
        <c:delete val="0"/>
        <c:axPos val="b"/>
        <c:numFmt formatCode="General" sourceLinked="1"/>
        <c:majorTickMark val="out"/>
        <c:minorTickMark val="none"/>
        <c:tickLblPos val="nextTo"/>
        <c:txPr>
          <a:bodyPr/>
          <a:lstStyle/>
          <a:p>
            <a:pPr>
              <a:defRPr b="1"/>
            </a:pPr>
            <a:endParaRPr lang="es-CO"/>
          </a:p>
        </c:txPr>
        <c:crossAx val="111804992"/>
        <c:crosses val="autoZero"/>
        <c:auto val="1"/>
        <c:lblAlgn val="ctr"/>
        <c:lblOffset val="100"/>
        <c:noMultiLvlLbl val="0"/>
      </c:catAx>
      <c:valAx>
        <c:axId val="111804992"/>
        <c:scaling>
          <c:orientation val="minMax"/>
        </c:scaling>
        <c:delete val="0"/>
        <c:axPos val="l"/>
        <c:majorGridlines/>
        <c:numFmt formatCode="0%" sourceLinked="1"/>
        <c:majorTickMark val="out"/>
        <c:minorTickMark val="none"/>
        <c:tickLblPos val="nextTo"/>
        <c:crossAx val="111785472"/>
        <c:crosses val="autoZero"/>
        <c:crossBetween val="between"/>
      </c:valAx>
      <c:spPr>
        <a:noFill/>
        <a:ln w="25400">
          <a:noFill/>
        </a:ln>
      </c:spPr>
    </c:plotArea>
    <c:legend>
      <c:legendPos val="r"/>
      <c:overlay val="0"/>
      <c:txPr>
        <a:bodyPr/>
        <a:lstStyle/>
        <a:p>
          <a:pPr rtl="0">
            <a:defRPr b="1"/>
          </a:pPr>
          <a:endParaRPr lang="es-CO"/>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Gestión Estratégica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2B42-4292-9C50-A844EDD0EAE4}"/>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2B42-4292-9C50-A844EDD0EAE4}"/>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2B42-4292-9C50-A844EDD0EAE4}"/>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2B42-4292-9C50-A844EDD0EAE4}"/>
              </c:ext>
            </c:extLst>
          </c:dPt>
          <c:dLbls>
            <c:dLbl>
              <c:idx val="0"/>
              <c:layout>
                <c:manualLayout>
                  <c:x val="1.7324045416963002E-2"/>
                  <c:y val="-2.170542423678942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B42-4292-9C50-A844EDD0EAE4}"/>
                </c:ext>
              </c:extLst>
            </c:dLbl>
            <c:dLbl>
              <c:idx val="1"/>
              <c:layout>
                <c:manualLayout>
                  <c:x val="1.7324045416963002E-2"/>
                  <c:y val="-1.7364339389431542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B42-4292-9C50-A844EDD0EAE4}"/>
                </c:ext>
              </c:extLst>
            </c:dLbl>
            <c:dLbl>
              <c:idx val="2"/>
              <c:layout>
                <c:manualLayout>
                  <c:x val="1.7324045416963002E-2"/>
                  <c:y val="-2.1705424236789429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B42-4292-9C50-A844EDD0EAE4}"/>
                </c:ext>
              </c:extLst>
            </c:dLbl>
            <c:dLbl>
              <c:idx val="3"/>
              <c:layout>
                <c:manualLayout>
                  <c:x val="1.7324045416963002E-2"/>
                  <c:y val="-1.3023254542073658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B42-4292-9C50-A844EDD0EAE4}"/>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(DIRECTIVA!$D$4,DIRECTIVA!$F$4,DIRECTIVA!$H$4,DIRECTIVA!$J$4)</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2B42-4292-9C50-A844EDD0EAE4}"/>
            </c:ext>
          </c:extLst>
        </c:ser>
        <c:dLbls>
          <c:showLegendKey val="0"/>
          <c:showVal val="0"/>
          <c:showCatName val="0"/>
          <c:showSerName val="0"/>
          <c:showPercent val="0"/>
          <c:showBubbleSize val="0"/>
        </c:dLbls>
        <c:gapWidth val="150"/>
        <c:shape val="box"/>
        <c:axId val="105431040"/>
        <c:axId val="105466688"/>
        <c:axId val="0"/>
      </c:bar3DChart>
      <c:catAx>
        <c:axId val="105431040"/>
        <c:scaling>
          <c:orientation val="minMax"/>
        </c:scaling>
        <c:delete val="0"/>
        <c:axPos val="b"/>
        <c:numFmt formatCode="General" sourceLinked="1"/>
        <c:majorTickMark val="out"/>
        <c:minorTickMark val="none"/>
        <c:tickLblPos val="nextTo"/>
        <c:txPr>
          <a:bodyPr/>
          <a:lstStyle/>
          <a:p>
            <a:pPr>
              <a:defRPr sz="1050" b="1"/>
            </a:pPr>
            <a:endParaRPr lang="es-CO"/>
          </a:p>
        </c:txPr>
        <c:crossAx val="105466688"/>
        <c:crosses val="autoZero"/>
        <c:auto val="1"/>
        <c:lblAlgn val="ctr"/>
        <c:lblOffset val="100"/>
        <c:noMultiLvlLbl val="0"/>
      </c:catAx>
      <c:valAx>
        <c:axId val="105466688"/>
        <c:scaling>
          <c:orientation val="minMax"/>
        </c:scaling>
        <c:delete val="0"/>
        <c:axPos val="l"/>
        <c:majorGridlines/>
        <c:numFmt formatCode="0%" sourceLinked="1"/>
        <c:majorTickMark val="out"/>
        <c:minorTickMark val="none"/>
        <c:tickLblPos val="nextTo"/>
        <c:crossAx val="105431040"/>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GESTION DIRECTIVA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extLst xmlns:c16r2="http://schemas.microsoft.com/office/drawing/2015/06/chart">
              <c:ext xmlns:c16="http://schemas.microsoft.com/office/drawing/2014/chart" uri="{C3380CC4-5D6E-409C-BE32-E72D297353CC}">
                <c16:uniqueId val="{00000000-36DE-4492-9FC8-7A8DE08A1030}"/>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36DE-4492-9FC8-7A8DE08A1030}"/>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36DE-4492-9FC8-7A8DE08A1030}"/>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36DE-4492-9FC8-7A8DE08A1030}"/>
              </c:ext>
            </c:extLst>
          </c:dPt>
          <c:dLbls>
            <c:dLbl>
              <c:idx val="0"/>
              <c:layout>
                <c:manualLayout>
                  <c:x val="2.0168067226890758E-2"/>
                  <c:y val="-2.7777777777777755E-2"/>
                </c:manualLayout>
              </c:layout>
              <c:spPr/>
              <c:txPr>
                <a:bodyPr/>
                <a:lstStyle/>
                <a:p>
                  <a:pPr>
                    <a:defRPr sz="1400" b="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6DE-4492-9FC8-7A8DE08A1030}"/>
                </c:ext>
              </c:extLst>
            </c:dLbl>
            <c:dLbl>
              <c:idx val="1"/>
              <c:layout>
                <c:manualLayout>
                  <c:x val="2.2408963585434174E-2"/>
                  <c:y val="-2.7777777777777755E-2"/>
                </c:manualLayout>
              </c:layout>
              <c:spPr/>
              <c:txPr>
                <a:bodyPr/>
                <a:lstStyle/>
                <a:p>
                  <a:pPr>
                    <a:defRPr sz="1400" b="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6DE-4492-9FC8-7A8DE08A1030}"/>
                </c:ext>
              </c:extLst>
            </c:dLbl>
            <c:dLbl>
              <c:idx val="2"/>
              <c:layout>
                <c:manualLayout>
                  <c:x val="2.0168067226890758E-2"/>
                  <c:y val="-2.7777777777777776E-2"/>
                </c:manualLayout>
              </c:layout>
              <c:spPr/>
              <c:txPr>
                <a:bodyPr/>
                <a:lstStyle/>
                <a:p>
                  <a:pPr>
                    <a:defRPr sz="1400" b="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6DE-4492-9FC8-7A8DE08A1030}"/>
                </c:ext>
              </c:extLst>
            </c:dLbl>
            <c:dLbl>
              <c:idx val="3"/>
              <c:layout>
                <c:manualLayout>
                  <c:x val="1.5686274509803921E-2"/>
                  <c:y val="-1.8518518518518517E-2"/>
                </c:manualLayout>
              </c:layout>
              <c:spPr/>
              <c:txPr>
                <a:bodyPr/>
                <a:lstStyle/>
                <a:p>
                  <a:pPr>
                    <a:defRPr sz="1400" b="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6DE-4492-9FC8-7A8DE08A1030}"/>
                </c:ext>
              </c:extLst>
            </c:dLbl>
            <c:spPr>
              <a:noFill/>
              <a:ln w="25400">
                <a:noFill/>
              </a:ln>
            </c:spPr>
            <c:txPr>
              <a:bodyPr/>
              <a:lstStyle/>
              <a:p>
                <a:pPr>
                  <a:defRPr sz="1400" b="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('ANALISIS POR GESTION'!$C$5,'ANALISIS POR GESTION'!$E$5,'ANALISIS POR GESTION'!$G$5,'ANALISIS POR GESTION'!$I$5)</c:f>
              <c:numCache>
                <c:formatCode>0%</c:formatCode>
                <c:ptCount val="4"/>
                <c:pt idx="0">
                  <c:v>2.9411764705882353E-2</c:v>
                </c:pt>
                <c:pt idx="1">
                  <c:v>2.9411764705882353E-2</c:v>
                </c:pt>
                <c:pt idx="2">
                  <c:v>0.94117647058823528</c:v>
                </c:pt>
                <c:pt idx="3">
                  <c:v>0</c:v>
                </c:pt>
              </c:numCache>
            </c:numRef>
          </c:val>
          <c:extLst xmlns:c16r2="http://schemas.microsoft.com/office/drawing/2015/06/chart">
            <c:ext xmlns:c16="http://schemas.microsoft.com/office/drawing/2014/chart" uri="{C3380CC4-5D6E-409C-BE32-E72D297353CC}">
              <c16:uniqueId val="{00000004-36DE-4492-9FC8-7A8DE08A1030}"/>
            </c:ext>
          </c:extLst>
        </c:ser>
        <c:dLbls>
          <c:showLegendKey val="0"/>
          <c:showVal val="0"/>
          <c:showCatName val="0"/>
          <c:showSerName val="0"/>
          <c:showPercent val="0"/>
          <c:showBubbleSize val="0"/>
        </c:dLbls>
        <c:gapWidth val="150"/>
        <c:shape val="box"/>
        <c:axId val="112963072"/>
        <c:axId val="111806720"/>
        <c:axId val="0"/>
      </c:bar3DChart>
      <c:catAx>
        <c:axId val="112963072"/>
        <c:scaling>
          <c:orientation val="minMax"/>
        </c:scaling>
        <c:delete val="0"/>
        <c:axPos val="b"/>
        <c:numFmt formatCode="General" sourceLinked="1"/>
        <c:majorTickMark val="out"/>
        <c:minorTickMark val="none"/>
        <c:tickLblPos val="nextTo"/>
        <c:crossAx val="111806720"/>
        <c:crosses val="autoZero"/>
        <c:auto val="1"/>
        <c:lblAlgn val="ctr"/>
        <c:lblOffset val="100"/>
        <c:noMultiLvlLbl val="0"/>
      </c:catAx>
      <c:valAx>
        <c:axId val="111806720"/>
        <c:scaling>
          <c:orientation val="minMax"/>
        </c:scaling>
        <c:delete val="0"/>
        <c:axPos val="l"/>
        <c:majorGridlines/>
        <c:numFmt formatCode="0%" sourceLinked="1"/>
        <c:majorTickMark val="out"/>
        <c:minorTickMark val="none"/>
        <c:tickLblPos val="nextTo"/>
        <c:crossAx val="112963072"/>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GESTION ACADEMICA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extLst xmlns:c16r2="http://schemas.microsoft.com/office/drawing/2015/06/chart">
              <c:ext xmlns:c16="http://schemas.microsoft.com/office/drawing/2014/chart" uri="{C3380CC4-5D6E-409C-BE32-E72D297353CC}">
                <c16:uniqueId val="{00000000-CFFF-4A58-80E4-A23D168FA632}"/>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CFFF-4A58-80E4-A23D168FA632}"/>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CFFF-4A58-80E4-A23D168FA632}"/>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CFFF-4A58-80E4-A23D168FA632}"/>
              </c:ext>
            </c:extLst>
          </c:dPt>
          <c:dLbls>
            <c:dLbl>
              <c:idx val="0"/>
              <c:layout>
                <c:manualLayout>
                  <c:x val="2.1536955457660302E-2"/>
                  <c:y val="-3.240740740740740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FFF-4A58-80E4-A23D168FA632}"/>
                </c:ext>
              </c:extLst>
            </c:dLbl>
            <c:dLbl>
              <c:idx val="1"/>
              <c:layout>
                <c:manualLayout>
                  <c:x val="2.5452765540871267E-2"/>
                  <c:y val="-4.1667031204432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FFF-4A58-80E4-A23D168FA632}"/>
                </c:ext>
              </c:extLst>
            </c:dLbl>
            <c:dLbl>
              <c:idx val="2"/>
              <c:layout>
                <c:manualLayout>
                  <c:x val="2.5452765540871267E-2"/>
                  <c:y val="-1.8518518518518517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FFF-4A58-80E4-A23D168FA632}"/>
                </c:ext>
              </c:extLst>
            </c:dLbl>
            <c:dLbl>
              <c:idx val="3"/>
              <c:layout>
                <c:manualLayout>
                  <c:x val="2.1536955457660302E-2"/>
                  <c:y val="-2.7777777777777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FFF-4A58-80E4-A23D168FA632}"/>
                </c:ext>
              </c:extLst>
            </c:dLbl>
            <c:spPr>
              <a:noFill/>
              <a:ln w="25400">
                <a:noFill/>
              </a:ln>
            </c:spPr>
            <c:txPr>
              <a:bodyPr/>
              <a:lstStyle/>
              <a:p>
                <a:pPr>
                  <a:defRPr sz="14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('ANALISIS POR GESTION'!$C$6,'ANALISIS POR GESTION'!$E$6,'ANALISIS POR GESTION'!$G$6,'ANALISIS POR GESTION'!$I$6)</c:f>
              <c:numCache>
                <c:formatCode>0%</c:formatCode>
                <c:ptCount val="4"/>
                <c:pt idx="0">
                  <c:v>0</c:v>
                </c:pt>
                <c:pt idx="1">
                  <c:v>0.10526315789473684</c:v>
                </c:pt>
                <c:pt idx="2">
                  <c:v>0.89473684210526316</c:v>
                </c:pt>
                <c:pt idx="3">
                  <c:v>0</c:v>
                </c:pt>
              </c:numCache>
            </c:numRef>
          </c:val>
          <c:extLst xmlns:c16r2="http://schemas.microsoft.com/office/drawing/2015/06/chart">
            <c:ext xmlns:c16="http://schemas.microsoft.com/office/drawing/2014/chart" uri="{C3380CC4-5D6E-409C-BE32-E72D297353CC}">
              <c16:uniqueId val="{00000004-CFFF-4A58-80E4-A23D168FA632}"/>
            </c:ext>
          </c:extLst>
        </c:ser>
        <c:dLbls>
          <c:showLegendKey val="0"/>
          <c:showVal val="0"/>
          <c:showCatName val="0"/>
          <c:showSerName val="0"/>
          <c:showPercent val="0"/>
          <c:showBubbleSize val="0"/>
        </c:dLbls>
        <c:gapWidth val="150"/>
        <c:shape val="box"/>
        <c:axId val="114312704"/>
        <c:axId val="111808448"/>
        <c:axId val="0"/>
      </c:bar3DChart>
      <c:catAx>
        <c:axId val="114312704"/>
        <c:scaling>
          <c:orientation val="minMax"/>
        </c:scaling>
        <c:delete val="0"/>
        <c:axPos val="b"/>
        <c:numFmt formatCode="General" sourceLinked="1"/>
        <c:majorTickMark val="out"/>
        <c:minorTickMark val="none"/>
        <c:tickLblPos val="nextTo"/>
        <c:crossAx val="111808448"/>
        <c:crosses val="autoZero"/>
        <c:auto val="1"/>
        <c:lblAlgn val="ctr"/>
        <c:lblOffset val="100"/>
        <c:noMultiLvlLbl val="0"/>
      </c:catAx>
      <c:valAx>
        <c:axId val="111808448"/>
        <c:scaling>
          <c:orientation val="minMax"/>
        </c:scaling>
        <c:delete val="0"/>
        <c:axPos val="l"/>
        <c:majorGridlines/>
        <c:numFmt formatCode="0%" sourceLinked="1"/>
        <c:majorTickMark val="out"/>
        <c:minorTickMark val="none"/>
        <c:tickLblPos val="nextTo"/>
        <c:crossAx val="114312704"/>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GESTION ADMINISTRATIVA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extLst xmlns:c16r2="http://schemas.microsoft.com/office/drawing/2015/06/chart">
              <c:ext xmlns:c16="http://schemas.microsoft.com/office/drawing/2014/chart" uri="{C3380CC4-5D6E-409C-BE32-E72D297353CC}">
                <c16:uniqueId val="{00000000-0E85-438F-B70A-F80AEA810400}"/>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0E85-438F-B70A-F80AEA810400}"/>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0E85-438F-B70A-F80AEA810400}"/>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0E85-438F-B70A-F80AEA810400}"/>
              </c:ext>
            </c:extLst>
          </c:dPt>
          <c:dLbls>
            <c:dLbl>
              <c:idx val="0"/>
              <c:layout>
                <c:manualLayout>
                  <c:x val="1.966568338249754E-2"/>
                  <c:y val="-2.7777777777777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E85-438F-B70A-F80AEA810400}"/>
                </c:ext>
              </c:extLst>
            </c:dLbl>
            <c:dLbl>
              <c:idx val="1"/>
              <c:layout>
                <c:manualLayout>
                  <c:x val="2.7531956735496559E-2"/>
                  <c:y val="-2.7777777777777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E85-438F-B70A-F80AEA810400}"/>
                </c:ext>
              </c:extLst>
            </c:dLbl>
            <c:dLbl>
              <c:idx val="2"/>
              <c:layout>
                <c:manualLayout>
                  <c:x val="2.5565388397246803E-2"/>
                  <c:y val="-2.3148148148148147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E85-438F-B70A-F80AEA810400}"/>
                </c:ext>
              </c:extLst>
            </c:dLbl>
            <c:dLbl>
              <c:idx val="3"/>
              <c:layout>
                <c:manualLayout>
                  <c:x val="2.359882005899705E-2"/>
                  <c:y val="-2.7777777777777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E85-438F-B70A-F80AEA810400}"/>
                </c:ext>
              </c:extLst>
            </c:dLbl>
            <c:spPr>
              <a:noFill/>
              <a:ln w="25400">
                <a:noFill/>
              </a:ln>
            </c:spPr>
            <c:txPr>
              <a:bodyPr/>
              <a:lstStyle/>
              <a:p>
                <a:pPr>
                  <a:defRPr sz="14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('ANALISIS POR GESTION'!$C$7,'ANALISIS POR GESTION'!$E$7,'ANALISIS POR GESTION'!$G$7,'ANALISIS POR GESTION'!$I$7)</c:f>
              <c:numCache>
                <c:formatCode>0%</c:formatCode>
                <c:ptCount val="4"/>
                <c:pt idx="0">
                  <c:v>0</c:v>
                </c:pt>
                <c:pt idx="1">
                  <c:v>0.11538461538461539</c:v>
                </c:pt>
                <c:pt idx="2">
                  <c:v>0.88461538461538458</c:v>
                </c:pt>
                <c:pt idx="3">
                  <c:v>0</c:v>
                </c:pt>
              </c:numCache>
            </c:numRef>
          </c:val>
          <c:extLst xmlns:c16r2="http://schemas.microsoft.com/office/drawing/2015/06/chart">
            <c:ext xmlns:c16="http://schemas.microsoft.com/office/drawing/2014/chart" uri="{C3380CC4-5D6E-409C-BE32-E72D297353CC}">
              <c16:uniqueId val="{00000004-0E85-438F-B70A-F80AEA810400}"/>
            </c:ext>
          </c:extLst>
        </c:ser>
        <c:dLbls>
          <c:showLegendKey val="0"/>
          <c:showVal val="0"/>
          <c:showCatName val="0"/>
          <c:showSerName val="0"/>
          <c:showPercent val="0"/>
          <c:showBubbleSize val="0"/>
        </c:dLbls>
        <c:gapWidth val="150"/>
        <c:shape val="box"/>
        <c:axId val="114313728"/>
        <c:axId val="111810176"/>
        <c:axId val="0"/>
      </c:bar3DChart>
      <c:catAx>
        <c:axId val="114313728"/>
        <c:scaling>
          <c:orientation val="minMax"/>
        </c:scaling>
        <c:delete val="0"/>
        <c:axPos val="b"/>
        <c:numFmt formatCode="General" sourceLinked="1"/>
        <c:majorTickMark val="out"/>
        <c:minorTickMark val="none"/>
        <c:tickLblPos val="nextTo"/>
        <c:crossAx val="111810176"/>
        <c:crosses val="autoZero"/>
        <c:auto val="1"/>
        <c:lblAlgn val="ctr"/>
        <c:lblOffset val="100"/>
        <c:noMultiLvlLbl val="0"/>
      </c:catAx>
      <c:valAx>
        <c:axId val="111810176"/>
        <c:scaling>
          <c:orientation val="minMax"/>
        </c:scaling>
        <c:delete val="0"/>
        <c:axPos val="l"/>
        <c:majorGridlines/>
        <c:numFmt formatCode="0%" sourceLinked="1"/>
        <c:majorTickMark val="out"/>
        <c:minorTickMark val="none"/>
        <c:tickLblPos val="nextTo"/>
        <c:crossAx val="114313728"/>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GESTION COMUNITARIA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extLst xmlns:c16r2="http://schemas.microsoft.com/office/drawing/2015/06/chart">
              <c:ext xmlns:c16="http://schemas.microsoft.com/office/drawing/2014/chart" uri="{C3380CC4-5D6E-409C-BE32-E72D297353CC}">
                <c16:uniqueId val="{00000000-387A-40ED-9CD8-FDF2CDD1AE53}"/>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387A-40ED-9CD8-FDF2CDD1AE53}"/>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387A-40ED-9CD8-FDF2CDD1AE53}"/>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387A-40ED-9CD8-FDF2CDD1AE53}"/>
              </c:ext>
            </c:extLst>
          </c:dPt>
          <c:dLbls>
            <c:dLbl>
              <c:idx val="0"/>
              <c:layout>
                <c:manualLayout>
                  <c:x val="1.9723865877712032E-2"/>
                  <c:y val="-2.7777777777777776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87A-40ED-9CD8-FDF2CDD1AE53}"/>
                </c:ext>
              </c:extLst>
            </c:dLbl>
            <c:dLbl>
              <c:idx val="1"/>
              <c:layout>
                <c:manualLayout>
                  <c:x val="1.9723865877712032E-2"/>
                  <c:y val="-3.7037037037036993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87A-40ED-9CD8-FDF2CDD1AE53}"/>
                </c:ext>
              </c:extLst>
            </c:dLbl>
            <c:dLbl>
              <c:idx val="2"/>
              <c:layout>
                <c:manualLayout>
                  <c:x val="2.3668639053254437E-2"/>
                  <c:y val="-3.7037037037036993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87A-40ED-9CD8-FDF2CDD1AE53}"/>
                </c:ext>
              </c:extLst>
            </c:dLbl>
            <c:dLbl>
              <c:idx val="3"/>
              <c:layout>
                <c:manualLayout>
                  <c:x val="2.1696252465483234E-2"/>
                  <c:y val="-3.7037037037037035E-2"/>
                </c:manualLayout>
              </c:layout>
              <c:spPr/>
              <c:txPr>
                <a:bodyPr/>
                <a:lstStyle/>
                <a:p>
                  <a:pPr>
                    <a:defRPr sz="1400"/>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87A-40ED-9CD8-FDF2CDD1AE53}"/>
                </c:ext>
              </c:extLst>
            </c:dLbl>
            <c:spPr>
              <a:noFill/>
              <a:ln w="25400">
                <a:noFill/>
              </a:ln>
            </c:spPr>
            <c:txPr>
              <a:bodyPr/>
              <a:lstStyle/>
              <a:p>
                <a:pPr>
                  <a:defRPr sz="14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('ANALISIS POR GESTION'!$C$8,'ANALISIS POR GESTION'!$E$8,'ANALISIS POR GESTION'!$G$8,'ANALISIS POR GESTION'!$I$8)</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387A-40ED-9CD8-FDF2CDD1AE53}"/>
            </c:ext>
          </c:extLst>
        </c:ser>
        <c:dLbls>
          <c:showLegendKey val="0"/>
          <c:showVal val="0"/>
          <c:showCatName val="0"/>
          <c:showSerName val="0"/>
          <c:showPercent val="0"/>
          <c:showBubbleSize val="0"/>
        </c:dLbls>
        <c:gapWidth val="150"/>
        <c:shape val="box"/>
        <c:axId val="112889856"/>
        <c:axId val="111811904"/>
        <c:axId val="0"/>
      </c:bar3DChart>
      <c:catAx>
        <c:axId val="112889856"/>
        <c:scaling>
          <c:orientation val="minMax"/>
        </c:scaling>
        <c:delete val="0"/>
        <c:axPos val="b"/>
        <c:numFmt formatCode="General" sourceLinked="1"/>
        <c:majorTickMark val="out"/>
        <c:minorTickMark val="none"/>
        <c:tickLblPos val="nextTo"/>
        <c:crossAx val="111811904"/>
        <c:crosses val="autoZero"/>
        <c:auto val="1"/>
        <c:lblAlgn val="ctr"/>
        <c:lblOffset val="100"/>
        <c:noMultiLvlLbl val="0"/>
      </c:catAx>
      <c:valAx>
        <c:axId val="111811904"/>
        <c:scaling>
          <c:orientation val="minMax"/>
        </c:scaling>
        <c:delete val="0"/>
        <c:axPos val="l"/>
        <c:majorGridlines/>
        <c:numFmt formatCode="0%" sourceLinked="1"/>
        <c:majorTickMark val="out"/>
        <c:minorTickMark val="none"/>
        <c:tickLblPos val="nextTo"/>
        <c:crossAx val="112889856"/>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Gobierno Escolar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9A28-450C-AEF6-4EA84BF784AC}"/>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9A28-450C-AEF6-4EA84BF784AC}"/>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9A28-450C-AEF6-4EA84BF784AC}"/>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9A28-450C-AEF6-4EA84BF784AC}"/>
              </c:ext>
            </c:extLst>
          </c:dPt>
          <c:dLbls>
            <c:dLbl>
              <c:idx val="0"/>
              <c:layout>
                <c:manualLayout>
                  <c:x val="1.5123458627814064E-2"/>
                  <c:y val="-4.281347215236472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A28-450C-AEF6-4EA84BF784AC}"/>
                </c:ext>
              </c:extLst>
            </c:dLbl>
            <c:dLbl>
              <c:idx val="1"/>
              <c:layout>
                <c:manualLayout>
                  <c:x val="1.5123458627814064E-2"/>
                  <c:y val="-4.281347215236472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A28-450C-AEF6-4EA84BF784AC}"/>
                </c:ext>
              </c:extLst>
            </c:dLbl>
            <c:dLbl>
              <c:idx val="2"/>
              <c:layout>
                <c:manualLayout>
                  <c:x val="1.5123458627814064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A28-450C-AEF6-4EA84BF784AC}"/>
                </c:ext>
              </c:extLst>
            </c:dLbl>
            <c:dLbl>
              <c:idx val="3"/>
              <c:layout>
                <c:manualLayout>
                  <c:x val="1.5123458627814064E-2"/>
                  <c:y val="-4.281347215236472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A28-450C-AEF6-4EA84BF784AC}"/>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(DIRECTIVA!$D$5,DIRECTIVA!$F$5,DIRECTIVA!$H$5,DIRECTIVA!$J$5)</c:f>
              <c:numCache>
                <c:formatCode>0%</c:formatCode>
                <c:ptCount val="4"/>
                <c:pt idx="0">
                  <c:v>0.125</c:v>
                </c:pt>
                <c:pt idx="1">
                  <c:v>0</c:v>
                </c:pt>
                <c:pt idx="2">
                  <c:v>0.875</c:v>
                </c:pt>
                <c:pt idx="3">
                  <c:v>0</c:v>
                </c:pt>
              </c:numCache>
            </c:numRef>
          </c:val>
          <c:extLst xmlns:c16r2="http://schemas.microsoft.com/office/drawing/2015/06/chart">
            <c:ext xmlns:c16="http://schemas.microsoft.com/office/drawing/2014/chart" uri="{C3380CC4-5D6E-409C-BE32-E72D297353CC}">
              <c16:uniqueId val="{00000004-9A28-450C-AEF6-4EA84BF784AC}"/>
            </c:ext>
          </c:extLst>
        </c:ser>
        <c:dLbls>
          <c:showLegendKey val="0"/>
          <c:showVal val="0"/>
          <c:showCatName val="0"/>
          <c:showSerName val="0"/>
          <c:showPercent val="0"/>
          <c:showBubbleSize val="0"/>
        </c:dLbls>
        <c:gapWidth val="150"/>
        <c:shape val="box"/>
        <c:axId val="105432576"/>
        <c:axId val="105468416"/>
        <c:axId val="0"/>
      </c:bar3DChart>
      <c:catAx>
        <c:axId val="105432576"/>
        <c:scaling>
          <c:orientation val="minMax"/>
        </c:scaling>
        <c:delete val="0"/>
        <c:axPos val="b"/>
        <c:numFmt formatCode="General" sourceLinked="1"/>
        <c:majorTickMark val="out"/>
        <c:minorTickMark val="none"/>
        <c:tickLblPos val="nextTo"/>
        <c:txPr>
          <a:bodyPr/>
          <a:lstStyle/>
          <a:p>
            <a:pPr>
              <a:defRPr sz="1050" b="1"/>
            </a:pPr>
            <a:endParaRPr lang="es-CO"/>
          </a:p>
        </c:txPr>
        <c:crossAx val="105468416"/>
        <c:crosses val="autoZero"/>
        <c:auto val="1"/>
        <c:lblAlgn val="ctr"/>
        <c:lblOffset val="100"/>
        <c:noMultiLvlLbl val="0"/>
      </c:catAx>
      <c:valAx>
        <c:axId val="105468416"/>
        <c:scaling>
          <c:orientation val="minMax"/>
        </c:scaling>
        <c:delete val="0"/>
        <c:axPos val="l"/>
        <c:majorGridlines/>
        <c:numFmt formatCode="0%" sourceLinked="1"/>
        <c:majorTickMark val="out"/>
        <c:minorTickMark val="none"/>
        <c:tickLblPos val="nextTo"/>
        <c:crossAx val="105432576"/>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Cultura</a:t>
            </a:r>
            <a:r>
              <a:rPr lang="es-CO" baseline="0"/>
              <a:t> Institucional</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0-CF5F-49AE-88BE-6A3F395E2327}"/>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1-CF5F-49AE-88BE-6A3F395E2327}"/>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2-CF5F-49AE-88BE-6A3F395E2327}"/>
              </c:ext>
            </c:extLst>
          </c:dPt>
          <c:dLbls>
            <c:dLbl>
              <c:idx val="0"/>
              <c:layout>
                <c:manualLayout>
                  <c:x val="1.744548628949617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F5F-49AE-88BE-6A3F395E2327}"/>
                </c:ext>
              </c:extLst>
            </c:dLbl>
            <c:dLbl>
              <c:idx val="1"/>
              <c:layout>
                <c:manualLayout>
                  <c:x val="1.962617207568319E-2"/>
                  <c:y val="-8.6021505376344086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F5F-49AE-88BE-6A3F395E2327}"/>
                </c:ext>
              </c:extLst>
            </c:dLbl>
            <c:dLbl>
              <c:idx val="2"/>
              <c:layout>
                <c:manualLayout>
                  <c:x val="1.9626172075683269E-2"/>
                  <c:y val="-4.301075268817204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F5F-49AE-88BE-6A3F395E2327}"/>
                </c:ext>
              </c:extLst>
            </c:dLbl>
            <c:dLbl>
              <c:idx val="3"/>
              <c:layout>
                <c:manualLayout>
                  <c:x val="1.962617207568319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F5F-49AE-88BE-6A3F395E2327}"/>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(DIRECTIVA!$D$6,DIRECTIVA!$F$6,DIRECTIVA!$H$6,DIRECTIVA!$J$6)</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CF5F-49AE-88BE-6A3F395E2327}"/>
            </c:ext>
          </c:extLst>
        </c:ser>
        <c:dLbls>
          <c:showLegendKey val="0"/>
          <c:showVal val="0"/>
          <c:showCatName val="0"/>
          <c:showSerName val="0"/>
          <c:showPercent val="0"/>
          <c:showBubbleSize val="0"/>
        </c:dLbls>
        <c:gapWidth val="150"/>
        <c:shape val="box"/>
        <c:axId val="105433600"/>
        <c:axId val="105470144"/>
        <c:axId val="0"/>
      </c:bar3DChart>
      <c:catAx>
        <c:axId val="105433600"/>
        <c:scaling>
          <c:orientation val="minMax"/>
        </c:scaling>
        <c:delete val="0"/>
        <c:axPos val="b"/>
        <c:numFmt formatCode="General" sourceLinked="1"/>
        <c:majorTickMark val="out"/>
        <c:minorTickMark val="none"/>
        <c:tickLblPos val="nextTo"/>
        <c:txPr>
          <a:bodyPr/>
          <a:lstStyle/>
          <a:p>
            <a:pPr>
              <a:defRPr sz="1050" b="1"/>
            </a:pPr>
            <a:endParaRPr lang="es-CO"/>
          </a:p>
        </c:txPr>
        <c:crossAx val="105470144"/>
        <c:crosses val="autoZero"/>
        <c:auto val="1"/>
        <c:lblAlgn val="ctr"/>
        <c:lblOffset val="100"/>
        <c:noMultiLvlLbl val="0"/>
      </c:catAx>
      <c:valAx>
        <c:axId val="105470144"/>
        <c:scaling>
          <c:orientation val="minMax"/>
        </c:scaling>
        <c:delete val="0"/>
        <c:axPos val="l"/>
        <c:majorGridlines/>
        <c:numFmt formatCode="0%" sourceLinked="1"/>
        <c:majorTickMark val="out"/>
        <c:minorTickMark val="none"/>
        <c:tickLblPos val="nextTo"/>
        <c:crossAx val="105433600"/>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Clima Escolar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236F-4B19-8186-63AC145AB8B0}"/>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236F-4B19-8186-63AC145AB8B0}"/>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236F-4B19-8186-63AC145AB8B0}"/>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236F-4B19-8186-63AC145AB8B0}"/>
              </c:ext>
            </c:extLst>
          </c:dPt>
          <c:dLbls>
            <c:dLbl>
              <c:idx val="0"/>
              <c:layout>
                <c:manualLayout>
                  <c:x val="2.0973784750836392E-2"/>
                  <c:y val="-1.8481847224248473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36F-4B19-8186-63AC145AB8B0}"/>
                </c:ext>
              </c:extLst>
            </c:dLbl>
            <c:dLbl>
              <c:idx val="1"/>
              <c:layout>
                <c:manualLayout>
                  <c:x val="1.8876406275752752E-2"/>
                  <c:y val="-9.2409236121242366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36F-4B19-8186-63AC145AB8B0}"/>
                </c:ext>
              </c:extLst>
            </c:dLbl>
            <c:dLbl>
              <c:idx val="2"/>
              <c:layout>
                <c:manualLayout>
                  <c:x val="1.6779027800669036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36F-4B19-8186-63AC145AB8B0}"/>
                </c:ext>
              </c:extLst>
            </c:dLbl>
            <c:dLbl>
              <c:idx val="3"/>
              <c:layout>
                <c:manualLayout>
                  <c:x val="1.2584270850501835E-2"/>
                  <c:y val="-4.2353743948171811E-17"/>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36F-4B19-8186-63AC145AB8B0}"/>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(DIRECTIVA!$D$7,DIRECTIVA!$F$7,DIRECTIVA!$H$7,DIRECTIVA!$J$7)</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236F-4B19-8186-63AC145AB8B0}"/>
            </c:ext>
          </c:extLst>
        </c:ser>
        <c:dLbls>
          <c:showLegendKey val="0"/>
          <c:showVal val="0"/>
          <c:showCatName val="0"/>
          <c:showSerName val="0"/>
          <c:showPercent val="0"/>
          <c:showBubbleSize val="0"/>
        </c:dLbls>
        <c:gapWidth val="150"/>
        <c:shape val="box"/>
        <c:axId val="105434624"/>
        <c:axId val="109502464"/>
        <c:axId val="0"/>
      </c:bar3DChart>
      <c:catAx>
        <c:axId val="105434624"/>
        <c:scaling>
          <c:orientation val="minMax"/>
        </c:scaling>
        <c:delete val="0"/>
        <c:axPos val="b"/>
        <c:numFmt formatCode="General" sourceLinked="1"/>
        <c:majorTickMark val="out"/>
        <c:minorTickMark val="none"/>
        <c:tickLblPos val="nextTo"/>
        <c:txPr>
          <a:bodyPr/>
          <a:lstStyle/>
          <a:p>
            <a:pPr>
              <a:defRPr sz="1050" b="1"/>
            </a:pPr>
            <a:endParaRPr lang="es-CO"/>
          </a:p>
        </c:txPr>
        <c:crossAx val="109502464"/>
        <c:crosses val="autoZero"/>
        <c:auto val="1"/>
        <c:lblAlgn val="ctr"/>
        <c:lblOffset val="100"/>
        <c:noMultiLvlLbl val="0"/>
      </c:catAx>
      <c:valAx>
        <c:axId val="109502464"/>
        <c:scaling>
          <c:orientation val="minMax"/>
        </c:scaling>
        <c:delete val="0"/>
        <c:axPos val="l"/>
        <c:majorGridlines/>
        <c:numFmt formatCode="0%" sourceLinked="1"/>
        <c:majorTickMark val="out"/>
        <c:minorTickMark val="none"/>
        <c:tickLblPos val="nextTo"/>
        <c:crossAx val="105434624"/>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Relaciones con el Entorno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6581-49AD-94EA-AC74CD2CEDD2}"/>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6581-49AD-94EA-AC74CD2CEDD2}"/>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6581-49AD-94EA-AC74CD2CEDD2}"/>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6581-49AD-94EA-AC74CD2CEDD2}"/>
              </c:ext>
            </c:extLst>
          </c:dPt>
          <c:dLbls>
            <c:dLbl>
              <c:idx val="0"/>
              <c:layout>
                <c:manualLayout>
                  <c:x val="1.8625275427574729E-2"/>
                  <c:y val="-1.386138541818635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581-49AD-94EA-AC74CD2CEDD2}"/>
                </c:ext>
              </c:extLst>
            </c:dLbl>
            <c:dLbl>
              <c:idx val="1"/>
              <c:layout>
                <c:manualLayout>
                  <c:x val="1.4486325332558123E-2"/>
                  <c:y val="-4.620461806062118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581-49AD-94EA-AC74CD2CEDD2}"/>
                </c:ext>
              </c:extLst>
            </c:dLbl>
            <c:dLbl>
              <c:idx val="2"/>
              <c:layout>
                <c:manualLayout>
                  <c:x val="1.4486325332558123E-2"/>
                  <c:y val="-4.62046180606214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81-49AD-94EA-AC74CD2CEDD2}"/>
                </c:ext>
              </c:extLst>
            </c:dLbl>
            <c:dLbl>
              <c:idx val="3"/>
              <c:layout>
                <c:manualLayout>
                  <c:x val="1.2416850285049819E-2"/>
                  <c:y val="-1.3861385418186356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81-49AD-94EA-AC74CD2CEDD2}"/>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(DIRECTIVA!$D$8,DIRECTIVA!$F$8,DIRECTIVA!$H$8,DIRECTIVA!$J$8)</c:f>
              <c:numCache>
                <c:formatCode>0%</c:formatCode>
                <c:ptCount val="4"/>
                <c:pt idx="0">
                  <c:v>0</c:v>
                </c:pt>
                <c:pt idx="1">
                  <c:v>0.25</c:v>
                </c:pt>
                <c:pt idx="2">
                  <c:v>0.75</c:v>
                </c:pt>
                <c:pt idx="3">
                  <c:v>0</c:v>
                </c:pt>
              </c:numCache>
            </c:numRef>
          </c:val>
          <c:extLst xmlns:c16r2="http://schemas.microsoft.com/office/drawing/2015/06/chart">
            <c:ext xmlns:c16="http://schemas.microsoft.com/office/drawing/2014/chart" uri="{C3380CC4-5D6E-409C-BE32-E72D297353CC}">
              <c16:uniqueId val="{00000004-6581-49AD-94EA-AC74CD2CEDD2}"/>
            </c:ext>
          </c:extLst>
        </c:ser>
        <c:dLbls>
          <c:showLegendKey val="0"/>
          <c:showVal val="0"/>
          <c:showCatName val="0"/>
          <c:showSerName val="0"/>
          <c:showPercent val="0"/>
          <c:showBubbleSize val="0"/>
        </c:dLbls>
        <c:gapWidth val="150"/>
        <c:shape val="box"/>
        <c:axId val="111280640"/>
        <c:axId val="109504192"/>
        <c:axId val="0"/>
      </c:bar3DChart>
      <c:catAx>
        <c:axId val="111280640"/>
        <c:scaling>
          <c:orientation val="minMax"/>
        </c:scaling>
        <c:delete val="0"/>
        <c:axPos val="b"/>
        <c:numFmt formatCode="General" sourceLinked="1"/>
        <c:majorTickMark val="out"/>
        <c:minorTickMark val="none"/>
        <c:tickLblPos val="nextTo"/>
        <c:txPr>
          <a:bodyPr/>
          <a:lstStyle/>
          <a:p>
            <a:pPr>
              <a:defRPr sz="1050" b="1"/>
            </a:pPr>
            <a:endParaRPr lang="es-CO"/>
          </a:p>
        </c:txPr>
        <c:crossAx val="109504192"/>
        <c:crosses val="autoZero"/>
        <c:auto val="1"/>
        <c:lblAlgn val="ctr"/>
        <c:lblOffset val="100"/>
        <c:noMultiLvlLbl val="0"/>
      </c:catAx>
      <c:valAx>
        <c:axId val="109504192"/>
        <c:scaling>
          <c:orientation val="minMax"/>
        </c:scaling>
        <c:delete val="0"/>
        <c:axPos val="l"/>
        <c:majorGridlines/>
        <c:numFmt formatCode="0%" sourceLinked="1"/>
        <c:majorTickMark val="out"/>
        <c:minorTickMark val="none"/>
        <c:tickLblPos val="nextTo"/>
        <c:crossAx val="111280640"/>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Diseño</a:t>
            </a:r>
            <a:r>
              <a:rPr lang="es-CO" baseline="0"/>
              <a:t> Pedagogico</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0-C2E7-4276-ABBC-A59FBC53BA17}"/>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1-C2E7-4276-ABBC-A59FBC53BA17}"/>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2-C2E7-4276-ABBC-A59FBC53BA17}"/>
              </c:ext>
            </c:extLst>
          </c:dPt>
          <c:dLbls>
            <c:dLbl>
              <c:idx val="0"/>
              <c:layout>
                <c:manualLayout>
                  <c:x val="1.2549018574523714E-2"/>
                  <c:y val="-3.4706411523639232E-7"/>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E7-4276-ABBC-A59FBC53BA17}"/>
                </c:ext>
              </c:extLst>
            </c:dLbl>
            <c:dLbl>
              <c:idx val="1"/>
              <c:layout>
                <c:manualLayout>
                  <c:x val="1.6732024766031618E-2"/>
                  <c:y val="-8.8154285270043639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2E7-4276-ABBC-A59FBC53BA17}"/>
                </c:ext>
              </c:extLst>
            </c:dLbl>
            <c:dLbl>
              <c:idx val="2"/>
              <c:layout>
                <c:manualLayout>
                  <c:x val="1.2549018574523714E-2"/>
                  <c:y val="-4.407714263502182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E7-4276-ABBC-A59FBC53BA17}"/>
                </c:ext>
              </c:extLst>
            </c:dLbl>
            <c:dLbl>
              <c:idx val="3"/>
              <c:layout>
                <c:manualLayout>
                  <c:x val="1.4640521670277667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2E7-4276-ABBC-A59FBC53BA17}"/>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(ACADEMICA!$D$4,ACADEMICA!$F$4,ACADEMICA!$H$4,ACADEMICA!$J$4)</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C2E7-4276-ABBC-A59FBC53BA17}"/>
            </c:ext>
          </c:extLst>
        </c:ser>
        <c:dLbls>
          <c:showLegendKey val="0"/>
          <c:showVal val="0"/>
          <c:showCatName val="0"/>
          <c:showSerName val="0"/>
          <c:showPercent val="0"/>
          <c:showBubbleSize val="0"/>
        </c:dLbls>
        <c:gapWidth val="150"/>
        <c:shape val="box"/>
        <c:axId val="111282688"/>
        <c:axId val="109505920"/>
        <c:axId val="0"/>
      </c:bar3DChart>
      <c:catAx>
        <c:axId val="111282688"/>
        <c:scaling>
          <c:orientation val="minMax"/>
        </c:scaling>
        <c:delete val="0"/>
        <c:axPos val="b"/>
        <c:numFmt formatCode="General" sourceLinked="1"/>
        <c:majorTickMark val="out"/>
        <c:minorTickMark val="none"/>
        <c:tickLblPos val="nextTo"/>
        <c:txPr>
          <a:bodyPr/>
          <a:lstStyle/>
          <a:p>
            <a:pPr>
              <a:defRPr sz="1050" b="1"/>
            </a:pPr>
            <a:endParaRPr lang="es-CO"/>
          </a:p>
        </c:txPr>
        <c:crossAx val="109505920"/>
        <c:crosses val="autoZero"/>
        <c:auto val="1"/>
        <c:lblAlgn val="ctr"/>
        <c:lblOffset val="100"/>
        <c:noMultiLvlLbl val="0"/>
      </c:catAx>
      <c:valAx>
        <c:axId val="109505920"/>
        <c:scaling>
          <c:orientation val="minMax"/>
        </c:scaling>
        <c:delete val="0"/>
        <c:axPos val="l"/>
        <c:majorGridlines/>
        <c:numFmt formatCode="0%" sourceLinked="1"/>
        <c:majorTickMark val="out"/>
        <c:minorTickMark val="none"/>
        <c:tickLblPos val="nextTo"/>
        <c:crossAx val="111282688"/>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Practicas Pedadogicas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7680-428A-9823-9BC9032A52D5}"/>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7680-428A-9823-9BC9032A52D5}"/>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7680-428A-9823-9BC9032A52D5}"/>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7680-428A-9823-9BC9032A52D5}"/>
              </c:ext>
            </c:extLst>
          </c:dPt>
          <c:dLbls>
            <c:dLbl>
              <c:idx val="0"/>
              <c:layout>
                <c:manualLayout>
                  <c:x val="1.0752688172043012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680-428A-9823-9BC9032A52D5}"/>
                </c:ext>
              </c:extLst>
            </c:dLbl>
            <c:dLbl>
              <c:idx val="1"/>
              <c:layout>
                <c:manualLayout>
                  <c:x val="1.7204301075268817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680-428A-9823-9BC9032A52D5}"/>
                </c:ext>
              </c:extLst>
            </c:dLbl>
            <c:dLbl>
              <c:idx val="2"/>
              <c:layout>
                <c:manualLayout>
                  <c:x val="1.2903225806451613E-2"/>
                  <c:y val="-4.6204618060621183E-3"/>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680-428A-9823-9BC9032A52D5}"/>
                </c:ext>
              </c:extLst>
            </c:dLbl>
            <c:dLbl>
              <c:idx val="3"/>
              <c:layout>
                <c:manualLayout>
                  <c:x val="1.9354838709677497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680-428A-9823-9BC9032A52D5}"/>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(ACADEMICA!$D$5,ACADEMICA!$F$5,ACADEMICA!$H$5,ACADEMICA!$J$5)</c:f>
              <c:numCache>
                <c:formatCode>0%</c:formatCode>
                <c:ptCount val="4"/>
                <c:pt idx="0">
                  <c:v>0</c:v>
                </c:pt>
                <c:pt idx="1">
                  <c:v>0.25</c:v>
                </c:pt>
                <c:pt idx="2">
                  <c:v>0.75</c:v>
                </c:pt>
                <c:pt idx="3">
                  <c:v>0</c:v>
                </c:pt>
              </c:numCache>
            </c:numRef>
          </c:val>
          <c:extLst xmlns:c16r2="http://schemas.microsoft.com/office/drawing/2015/06/chart">
            <c:ext xmlns:c16="http://schemas.microsoft.com/office/drawing/2014/chart" uri="{C3380CC4-5D6E-409C-BE32-E72D297353CC}">
              <c16:uniqueId val="{00000004-7680-428A-9823-9BC9032A52D5}"/>
            </c:ext>
          </c:extLst>
        </c:ser>
        <c:dLbls>
          <c:showLegendKey val="0"/>
          <c:showVal val="0"/>
          <c:showCatName val="0"/>
          <c:showSerName val="0"/>
          <c:showPercent val="0"/>
          <c:showBubbleSize val="0"/>
        </c:dLbls>
        <c:gapWidth val="150"/>
        <c:shape val="box"/>
        <c:axId val="109240320"/>
        <c:axId val="109507648"/>
        <c:axId val="0"/>
      </c:bar3DChart>
      <c:catAx>
        <c:axId val="109240320"/>
        <c:scaling>
          <c:orientation val="minMax"/>
        </c:scaling>
        <c:delete val="0"/>
        <c:axPos val="b"/>
        <c:numFmt formatCode="General" sourceLinked="1"/>
        <c:majorTickMark val="out"/>
        <c:minorTickMark val="none"/>
        <c:tickLblPos val="nextTo"/>
        <c:crossAx val="109507648"/>
        <c:crosses val="autoZero"/>
        <c:auto val="1"/>
        <c:lblAlgn val="ctr"/>
        <c:lblOffset val="100"/>
        <c:noMultiLvlLbl val="0"/>
      </c:catAx>
      <c:valAx>
        <c:axId val="109507648"/>
        <c:scaling>
          <c:orientation val="minMax"/>
        </c:scaling>
        <c:delete val="0"/>
        <c:axPos val="l"/>
        <c:majorGridlines/>
        <c:numFmt formatCode="0%" sourceLinked="1"/>
        <c:majorTickMark val="out"/>
        <c:minorTickMark val="none"/>
        <c:tickLblPos val="nextTo"/>
        <c:crossAx val="109240320"/>
        <c:crosses val="autoZero"/>
        <c:crossBetween val="between"/>
      </c:valAx>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Gestión de Aula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0-845E-4DF1-9C4C-DEE99CEA2C21}"/>
              </c:ext>
            </c:extLst>
          </c:dPt>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1-845E-4DF1-9C4C-DEE99CEA2C21}"/>
              </c:ext>
            </c:extLst>
          </c:dPt>
          <c:dPt>
            <c:idx val="2"/>
            <c:invertIfNegative val="0"/>
            <c:bubble3D val="0"/>
            <c:spPr>
              <a:solidFill>
                <a:srgbClr val="92D050"/>
              </a:solidFill>
            </c:spPr>
            <c:extLst xmlns:c16r2="http://schemas.microsoft.com/office/drawing/2015/06/chart">
              <c:ext xmlns:c16="http://schemas.microsoft.com/office/drawing/2014/chart" uri="{C3380CC4-5D6E-409C-BE32-E72D297353CC}">
                <c16:uniqueId val="{00000002-845E-4DF1-9C4C-DEE99CEA2C21}"/>
              </c:ext>
            </c:extLst>
          </c:dPt>
          <c:dPt>
            <c:idx val="3"/>
            <c:invertIfNegative val="0"/>
            <c:bubble3D val="0"/>
            <c:spPr>
              <a:solidFill>
                <a:srgbClr val="008000"/>
              </a:solidFill>
            </c:spPr>
            <c:extLst xmlns:c16r2="http://schemas.microsoft.com/office/drawing/2015/06/chart">
              <c:ext xmlns:c16="http://schemas.microsoft.com/office/drawing/2014/chart" uri="{C3380CC4-5D6E-409C-BE32-E72D297353CC}">
                <c16:uniqueId val="{00000003-845E-4DF1-9C4C-DEE99CEA2C21}"/>
              </c:ext>
            </c:extLst>
          </c:dPt>
          <c:dLbls>
            <c:dLbl>
              <c:idx val="0"/>
              <c:layout>
                <c:manualLayout>
                  <c:x val="1.2727272423591686E-2"/>
                  <c:y val="-1.3023258993654151E-2"/>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45E-4DF1-9C4C-DEE99CEA2C21}"/>
                </c:ext>
              </c:extLst>
            </c:dLbl>
            <c:dLbl>
              <c:idx val="1"/>
              <c:layout>
                <c:manualLayout>
                  <c:x val="1.2727272423591686E-2"/>
                  <c:y val="1.9896415839655793E-17"/>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45E-4DF1-9C4C-DEE99CEA2C21}"/>
                </c:ext>
              </c:extLst>
            </c:dLbl>
            <c:dLbl>
              <c:idx val="2"/>
              <c:layout>
                <c:manualLayout>
                  <c:x val="1.0606060352992995E-2"/>
                  <c:y val="1.9896415839655793E-17"/>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45E-4DF1-9C4C-DEE99CEA2C21}"/>
                </c:ext>
              </c:extLst>
            </c:dLbl>
            <c:dLbl>
              <c:idx val="3"/>
              <c:layout>
                <c:manualLayout>
                  <c:x val="1.2727272423591686E-2"/>
                  <c:y val="0"/>
                </c:manualLayout>
              </c:layout>
              <c:spPr/>
              <c:txPr>
                <a:bodyPr/>
                <a:lstStyle/>
                <a:p>
                  <a:pPr>
                    <a:defRPr sz="1400" b="1"/>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45E-4DF1-9C4C-DEE99CEA2C21}"/>
                </c:ext>
              </c:extLst>
            </c:dLbl>
            <c:spPr>
              <a:noFill/>
              <a:ln w="25400">
                <a:noFill/>
              </a:ln>
            </c:spPr>
            <c:txPr>
              <a:bodyPr/>
              <a:lstStyle/>
              <a:p>
                <a:pPr>
                  <a:defRPr sz="14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(ACADEMICA!$D$6,ACADEMICA!$F$6,ACADEMICA!$H$6,ACADEMICA!$J$6)</c:f>
              <c:numCache>
                <c:formatCode>0%</c:formatCode>
                <c:ptCount val="4"/>
                <c:pt idx="0">
                  <c:v>0</c:v>
                </c:pt>
                <c:pt idx="1">
                  <c:v>0</c:v>
                </c:pt>
                <c:pt idx="2">
                  <c:v>1</c:v>
                </c:pt>
                <c:pt idx="3">
                  <c:v>0</c:v>
                </c:pt>
              </c:numCache>
            </c:numRef>
          </c:val>
          <c:extLst xmlns:c16r2="http://schemas.microsoft.com/office/drawing/2015/06/chart">
            <c:ext xmlns:c16="http://schemas.microsoft.com/office/drawing/2014/chart" uri="{C3380CC4-5D6E-409C-BE32-E72D297353CC}">
              <c16:uniqueId val="{00000004-845E-4DF1-9C4C-DEE99CEA2C21}"/>
            </c:ext>
          </c:extLst>
        </c:ser>
        <c:dLbls>
          <c:showLegendKey val="0"/>
          <c:showVal val="0"/>
          <c:showCatName val="0"/>
          <c:showSerName val="0"/>
          <c:showPercent val="0"/>
          <c:showBubbleSize val="0"/>
        </c:dLbls>
        <c:gapWidth val="150"/>
        <c:shape val="box"/>
        <c:axId val="109241856"/>
        <c:axId val="109509376"/>
        <c:axId val="0"/>
      </c:bar3DChart>
      <c:catAx>
        <c:axId val="109241856"/>
        <c:scaling>
          <c:orientation val="minMax"/>
        </c:scaling>
        <c:delete val="0"/>
        <c:axPos val="b"/>
        <c:numFmt formatCode="General" sourceLinked="1"/>
        <c:majorTickMark val="out"/>
        <c:minorTickMark val="none"/>
        <c:tickLblPos val="nextTo"/>
        <c:txPr>
          <a:bodyPr/>
          <a:lstStyle/>
          <a:p>
            <a:pPr>
              <a:defRPr sz="1050" b="1"/>
            </a:pPr>
            <a:endParaRPr lang="es-CO"/>
          </a:p>
        </c:txPr>
        <c:crossAx val="109509376"/>
        <c:crosses val="autoZero"/>
        <c:auto val="1"/>
        <c:lblAlgn val="ctr"/>
        <c:lblOffset val="100"/>
        <c:noMultiLvlLbl val="0"/>
      </c:catAx>
      <c:valAx>
        <c:axId val="109509376"/>
        <c:scaling>
          <c:orientation val="minMax"/>
        </c:scaling>
        <c:delete val="0"/>
        <c:axPos val="l"/>
        <c:majorGridlines/>
        <c:numFmt formatCode="0%" sourceLinked="1"/>
        <c:majorTickMark val="out"/>
        <c:minorTickMark val="none"/>
        <c:tickLblPos val="nextTo"/>
        <c:crossAx val="109241856"/>
        <c:crosses val="autoZero"/>
        <c:crossBetween val="between"/>
      </c:valAx>
      <c:spPr>
        <a:noFill/>
        <a:ln w="25400">
          <a:noFill/>
        </a:ln>
      </c:spPr>
    </c:plotArea>
    <c:legend>
      <c:legendPos val="r"/>
      <c:overlay val="0"/>
      <c:txPr>
        <a:bodyPr/>
        <a:lstStyle/>
        <a:p>
          <a:pPr rtl="0">
            <a:defRPr sz="1050" b="1"/>
          </a:pPr>
          <a:endParaRPr lang="es-CO"/>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Directiva!A9"/><Relationship Id="rId18" Type="http://schemas.openxmlformats.org/officeDocument/2006/relationships/hyperlink" Target="#Comunidad!A5"/><Relationship Id="rId3" Type="http://schemas.openxmlformats.org/officeDocument/2006/relationships/image" Target="../media/image3.png"/><Relationship Id="rId7" Type="http://schemas.openxmlformats.org/officeDocument/2006/relationships/hyperlink" Target="#Directiva!A5"/><Relationship Id="rId12" Type="http://schemas.openxmlformats.org/officeDocument/2006/relationships/hyperlink" Target="#Directiva!A8"/><Relationship Id="rId17" Type="http://schemas.openxmlformats.org/officeDocument/2006/relationships/hyperlink" Target="#Comunidad!A4"/><Relationship Id="rId2" Type="http://schemas.openxmlformats.org/officeDocument/2006/relationships/image" Target="../media/image2.png"/><Relationship Id="rId16" Type="http://schemas.openxmlformats.org/officeDocument/2006/relationships/hyperlink" Target="#Admon!A8"/><Relationship Id="rId20" Type="http://schemas.openxmlformats.org/officeDocument/2006/relationships/hyperlink" Target="#Comunidad!A7"/><Relationship Id="rId1" Type="http://schemas.openxmlformats.org/officeDocument/2006/relationships/hyperlink" Target="#Academica!A6"/><Relationship Id="rId6" Type="http://schemas.openxmlformats.org/officeDocument/2006/relationships/image" Target="../media/image5.png"/><Relationship Id="rId11" Type="http://schemas.openxmlformats.org/officeDocument/2006/relationships/hyperlink" Target="#Directiva!A7"/><Relationship Id="rId5" Type="http://schemas.openxmlformats.org/officeDocument/2006/relationships/image" Target="../media/image4.png"/><Relationship Id="rId15" Type="http://schemas.openxmlformats.org/officeDocument/2006/relationships/hyperlink" Target="#Admon!A7"/><Relationship Id="rId10" Type="http://schemas.openxmlformats.org/officeDocument/2006/relationships/image" Target="../media/image7.png"/><Relationship Id="rId19" Type="http://schemas.openxmlformats.org/officeDocument/2006/relationships/hyperlink" Target="#Comunidad!A6"/><Relationship Id="rId4" Type="http://schemas.openxmlformats.org/officeDocument/2006/relationships/hyperlink" Target="#Directiva!A4"/><Relationship Id="rId9" Type="http://schemas.openxmlformats.org/officeDocument/2006/relationships/hyperlink" Target="#Directiva!A6"/><Relationship Id="rId14" Type="http://schemas.openxmlformats.org/officeDocument/2006/relationships/hyperlink" Target="#Academica!A4"/></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19959" name="1 Imagen" descr="Secretaría de Educación">
          <a:extLst>
            <a:ext uri="{FF2B5EF4-FFF2-40B4-BE49-F238E27FC236}">
              <a16:creationId xmlns="" xmlns:a16="http://schemas.microsoft.com/office/drawing/2014/main" id="{8E8E8FCA-3521-40ED-AE48-8237184EE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198</xdr:row>
      <xdr:rowOff>0</xdr:rowOff>
    </xdr:from>
    <xdr:to>
      <xdr:col>7</xdr:col>
      <xdr:colOff>152400</xdr:colOff>
      <xdr:row>198</xdr:row>
      <xdr:rowOff>152400</xdr:rowOff>
    </xdr:to>
    <xdr:sp macro="" textlink="">
      <xdr:nvSpPr>
        <xdr:cNvPr id="1245941" name="AutoShape 1" descr="Eliminar factor o condición interno del establecimiento educativo 29184">
          <a:extLst>
            <a:ext uri="{FF2B5EF4-FFF2-40B4-BE49-F238E27FC236}">
              <a16:creationId xmlns="" xmlns:a16="http://schemas.microsoft.com/office/drawing/2014/main" id="{65432E34-A09B-485A-8EE5-9F82FBF9D62D}"/>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1245942" name="AutoShape 2" descr="Eliminar factor o condición interno del establecimiento educativo 29186">
          <a:extLst>
            <a:ext uri="{FF2B5EF4-FFF2-40B4-BE49-F238E27FC236}">
              <a16:creationId xmlns="" xmlns:a16="http://schemas.microsoft.com/office/drawing/2014/main" id="{4169E3D1-DA25-4C3A-88DC-AC053B547D78}"/>
            </a:ext>
          </a:extLst>
        </xdr:cNvPr>
        <xdr:cNvSpPr>
          <a:spLocks noChangeAspect="1" noChangeArrowheads="1"/>
        </xdr:cNvSpPr>
      </xdr:nvSpPr>
      <xdr:spPr bwMode="auto">
        <a:xfrm>
          <a:off x="148971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485775</xdr:colOff>
      <xdr:row>198</xdr:row>
      <xdr:rowOff>0</xdr:rowOff>
    </xdr:from>
    <xdr:to>
      <xdr:col>7</xdr:col>
      <xdr:colOff>638175</xdr:colOff>
      <xdr:row>198</xdr:row>
      <xdr:rowOff>152400</xdr:rowOff>
    </xdr:to>
    <xdr:sp macro="" textlink="">
      <xdr:nvSpPr>
        <xdr:cNvPr id="1245943" name="AutoShape 4" descr="Eliminar factor o condición interno del establecimiento educativo 29198">
          <a:extLst>
            <a:ext uri="{FF2B5EF4-FFF2-40B4-BE49-F238E27FC236}">
              <a16:creationId xmlns="" xmlns:a16="http://schemas.microsoft.com/office/drawing/2014/main" id="{FF965E2E-C14E-4240-8FA1-96882220C3AE}"/>
            </a:ext>
          </a:extLst>
        </xdr:cNvPr>
        <xdr:cNvSpPr>
          <a:spLocks noChangeAspect="1" noChangeArrowheads="1"/>
        </xdr:cNvSpPr>
      </xdr:nvSpPr>
      <xdr:spPr bwMode="auto">
        <a:xfrm>
          <a:off x="152209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809625</xdr:colOff>
      <xdr:row>198</xdr:row>
      <xdr:rowOff>0</xdr:rowOff>
    </xdr:from>
    <xdr:to>
      <xdr:col>7</xdr:col>
      <xdr:colOff>962025</xdr:colOff>
      <xdr:row>198</xdr:row>
      <xdr:rowOff>152400</xdr:rowOff>
    </xdr:to>
    <xdr:sp macro="" textlink="">
      <xdr:nvSpPr>
        <xdr:cNvPr id="1245944" name="AutoShape 6" descr="Eliminar factor o condición interno del establecimiento educativo 29185">
          <a:extLst>
            <a:ext uri="{FF2B5EF4-FFF2-40B4-BE49-F238E27FC236}">
              <a16:creationId xmlns="" xmlns:a16="http://schemas.microsoft.com/office/drawing/2014/main" id="{792875CB-A2EE-460E-858A-4447DD7E0F70}"/>
            </a:ext>
          </a:extLst>
        </xdr:cNvPr>
        <xdr:cNvSpPr>
          <a:spLocks noChangeAspect="1" noChangeArrowheads="1"/>
        </xdr:cNvSpPr>
      </xdr:nvSpPr>
      <xdr:spPr bwMode="auto">
        <a:xfrm>
          <a:off x="155448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1123950</xdr:colOff>
      <xdr:row>198</xdr:row>
      <xdr:rowOff>152400</xdr:rowOff>
    </xdr:to>
    <xdr:sp macro="" textlink="">
      <xdr:nvSpPr>
        <xdr:cNvPr id="1245945" name="AutoShape 7" descr="Eliminar factor o condición interno del establecimiento educativo 29191">
          <a:extLst>
            <a:ext uri="{FF2B5EF4-FFF2-40B4-BE49-F238E27FC236}">
              <a16:creationId xmlns="" xmlns:a16="http://schemas.microsoft.com/office/drawing/2014/main" id="{C3BC771C-8747-40AA-9C84-6FA2CEB50AA6}"/>
            </a:ext>
          </a:extLst>
        </xdr:cNvPr>
        <xdr:cNvSpPr>
          <a:spLocks noChangeAspect="1" noChangeArrowheads="1"/>
        </xdr:cNvSpPr>
      </xdr:nvSpPr>
      <xdr:spPr bwMode="auto">
        <a:xfrm>
          <a:off x="157067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1285875</xdr:colOff>
      <xdr:row>198</xdr:row>
      <xdr:rowOff>152400</xdr:rowOff>
    </xdr:to>
    <xdr:sp macro="" textlink="">
      <xdr:nvSpPr>
        <xdr:cNvPr id="1245946" name="AutoShape 8" descr="Eliminar factor o condición interno del establecimiento educativo 29187">
          <a:extLst>
            <a:ext uri="{FF2B5EF4-FFF2-40B4-BE49-F238E27FC236}">
              <a16:creationId xmlns="" xmlns:a16="http://schemas.microsoft.com/office/drawing/2014/main" id="{A2DB2417-D47D-4603-8008-437E1132BC01}"/>
            </a:ext>
          </a:extLst>
        </xdr:cNvPr>
        <xdr:cNvSpPr>
          <a:spLocks noChangeAspect="1" noChangeArrowheads="1"/>
        </xdr:cNvSpPr>
      </xdr:nvSpPr>
      <xdr:spPr bwMode="auto">
        <a:xfrm>
          <a:off x="158686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1447800</xdr:colOff>
      <xdr:row>198</xdr:row>
      <xdr:rowOff>152400</xdr:rowOff>
    </xdr:to>
    <xdr:sp macro="" textlink="">
      <xdr:nvSpPr>
        <xdr:cNvPr id="1245947" name="AutoShape 9" descr="Eliminar factor o condición interno del establecimiento educativo 29193">
          <a:extLst>
            <a:ext uri="{FF2B5EF4-FFF2-40B4-BE49-F238E27FC236}">
              <a16:creationId xmlns="" xmlns:a16="http://schemas.microsoft.com/office/drawing/2014/main" id="{B6B40F00-2DDC-4B1F-8981-05C600B262AC}"/>
            </a:ext>
          </a:extLst>
        </xdr:cNvPr>
        <xdr:cNvSpPr>
          <a:spLocks noChangeAspect="1" noChangeArrowheads="1"/>
        </xdr:cNvSpPr>
      </xdr:nvSpPr>
      <xdr:spPr bwMode="auto">
        <a:xfrm>
          <a:off x="160305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198</xdr:row>
      <xdr:rowOff>0</xdr:rowOff>
    </xdr:from>
    <xdr:to>
      <xdr:col>8</xdr:col>
      <xdr:colOff>266700</xdr:colOff>
      <xdr:row>198</xdr:row>
      <xdr:rowOff>152400</xdr:rowOff>
    </xdr:to>
    <xdr:sp macro="" textlink="">
      <xdr:nvSpPr>
        <xdr:cNvPr id="1245948" name="AutoShape 10" descr="Eliminar factor o condición interno del establecimiento educativo 29189">
          <a:extLst>
            <a:ext uri="{FF2B5EF4-FFF2-40B4-BE49-F238E27FC236}">
              <a16:creationId xmlns="" xmlns:a16="http://schemas.microsoft.com/office/drawing/2014/main" id="{E9B6AEBE-EC51-404E-B331-D115A758790F}"/>
            </a:ext>
          </a:extLst>
        </xdr:cNvPr>
        <xdr:cNvSpPr>
          <a:spLocks noChangeAspect="1" noChangeArrowheads="1"/>
        </xdr:cNvSpPr>
      </xdr:nvSpPr>
      <xdr:spPr bwMode="auto">
        <a:xfrm>
          <a:off x="171164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5949" name="AutoShape 11" descr="Eliminar factor o condición interno del establecimiento educativo 29194">
          <a:extLst>
            <a:ext uri="{FF2B5EF4-FFF2-40B4-BE49-F238E27FC236}">
              <a16:creationId xmlns="" xmlns:a16="http://schemas.microsoft.com/office/drawing/2014/main" id="{381DCFD3-86E7-4A3B-B673-A1C15255BE8D}"/>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5950" name="AutoShape 12" descr="Eliminar factor o condición interno del establecimiento educativo 29196">
          <a:extLst>
            <a:ext uri="{FF2B5EF4-FFF2-40B4-BE49-F238E27FC236}">
              <a16:creationId xmlns="" xmlns:a16="http://schemas.microsoft.com/office/drawing/2014/main" id="{2BEBAD95-CFC0-4436-A185-E4D8F8729779}"/>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1245951" name="AutoShape 1" descr="Eliminar factor o condición interno del establecimiento educativo 29184">
          <a:extLst>
            <a:ext uri="{FF2B5EF4-FFF2-40B4-BE49-F238E27FC236}">
              <a16:creationId xmlns="" xmlns:a16="http://schemas.microsoft.com/office/drawing/2014/main" id="{3871F389-7270-42B8-A44C-66AE761CB406}"/>
            </a:ext>
          </a:extLst>
        </xdr:cNvPr>
        <xdr:cNvSpPr>
          <a:spLocks noChangeAspect="1" noChangeArrowheads="1"/>
        </xdr:cNvSpPr>
      </xdr:nvSpPr>
      <xdr:spPr bwMode="auto">
        <a:xfrm>
          <a:off x="104870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1245952" name="AutoShape 9" descr="Eliminar factor o condición interno del establecimiento educativo 29193">
          <a:extLst>
            <a:ext uri="{FF2B5EF4-FFF2-40B4-BE49-F238E27FC236}">
              <a16:creationId xmlns="" xmlns:a16="http://schemas.microsoft.com/office/drawing/2014/main" id="{FEC92D13-284F-43A6-B99C-DF45FE25B6A3}"/>
            </a:ext>
          </a:extLst>
        </xdr:cNvPr>
        <xdr:cNvSpPr>
          <a:spLocks noChangeAspect="1" noChangeArrowheads="1"/>
        </xdr:cNvSpPr>
      </xdr:nvSpPr>
      <xdr:spPr bwMode="auto">
        <a:xfrm>
          <a:off x="1178242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1245953" name="AutoShape 10" descr="Eliminar factor o condición interno del establecimiento educativo 29189">
          <a:extLst>
            <a:ext uri="{FF2B5EF4-FFF2-40B4-BE49-F238E27FC236}">
              <a16:creationId xmlns="" xmlns:a16="http://schemas.microsoft.com/office/drawing/2014/main" id="{1F61FC3C-2902-4D10-8C88-D07A150AAAD2}"/>
            </a:ext>
          </a:extLst>
        </xdr:cNvPr>
        <xdr:cNvSpPr>
          <a:spLocks noChangeAspect="1" noChangeArrowheads="1"/>
        </xdr:cNvSpPr>
      </xdr:nvSpPr>
      <xdr:spPr bwMode="auto">
        <a:xfrm>
          <a:off x="126873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1245954" name="AutoShape 12" descr="Eliminar factor o condición interno del establecimiento educativo 29196">
          <a:extLst>
            <a:ext uri="{FF2B5EF4-FFF2-40B4-BE49-F238E27FC236}">
              <a16:creationId xmlns="" xmlns:a16="http://schemas.microsoft.com/office/drawing/2014/main" id="{5DC7BD26-03AE-4C6F-A39A-96334491D892}"/>
            </a:ext>
          </a:extLst>
        </xdr:cNvPr>
        <xdr:cNvSpPr>
          <a:spLocks noChangeAspect="1" noChangeArrowheads="1"/>
        </xdr:cNvSpPr>
      </xdr:nvSpPr>
      <xdr:spPr bwMode="auto">
        <a:xfrm>
          <a:off x="130111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1245955" name="AutoShape 1" descr="Eliminar factor o condición interno del establecimiento educativo 29184">
          <a:extLst>
            <a:ext uri="{FF2B5EF4-FFF2-40B4-BE49-F238E27FC236}">
              <a16:creationId xmlns="" xmlns:a16="http://schemas.microsoft.com/office/drawing/2014/main" id="{3AAFFA28-9105-4711-AD2F-93F51FF2831B}"/>
            </a:ext>
          </a:extLst>
        </xdr:cNvPr>
        <xdr:cNvSpPr>
          <a:spLocks noChangeAspect="1" noChangeArrowheads="1"/>
        </xdr:cNvSpPr>
      </xdr:nvSpPr>
      <xdr:spPr bwMode="auto">
        <a:xfrm>
          <a:off x="104870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161925</xdr:colOff>
      <xdr:row>198</xdr:row>
      <xdr:rowOff>0</xdr:rowOff>
    </xdr:from>
    <xdr:to>
      <xdr:col>5</xdr:col>
      <xdr:colOff>314325</xdr:colOff>
      <xdr:row>198</xdr:row>
      <xdr:rowOff>152400</xdr:rowOff>
    </xdr:to>
    <xdr:sp macro="" textlink="">
      <xdr:nvSpPr>
        <xdr:cNvPr id="1245956" name="AutoShape 2" descr="Eliminar factor o condición interno del establecimiento educativo 29186">
          <a:extLst>
            <a:ext uri="{FF2B5EF4-FFF2-40B4-BE49-F238E27FC236}">
              <a16:creationId xmlns="" xmlns:a16="http://schemas.microsoft.com/office/drawing/2014/main" id="{4E297CD2-B550-43F7-80B4-5E2A8EAEE7FD}"/>
            </a:ext>
          </a:extLst>
        </xdr:cNvPr>
        <xdr:cNvSpPr>
          <a:spLocks noChangeAspect="1" noChangeArrowheads="1"/>
        </xdr:cNvSpPr>
      </xdr:nvSpPr>
      <xdr:spPr bwMode="auto">
        <a:xfrm>
          <a:off x="106489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1245957" name="AutoShape 8" descr="Eliminar factor o condición interno del establecimiento educativo 29187">
          <a:extLst>
            <a:ext uri="{FF2B5EF4-FFF2-40B4-BE49-F238E27FC236}">
              <a16:creationId xmlns="" xmlns:a16="http://schemas.microsoft.com/office/drawing/2014/main" id="{45493218-D038-47CA-B577-06BD00CE4BFC}"/>
            </a:ext>
          </a:extLst>
        </xdr:cNvPr>
        <xdr:cNvSpPr>
          <a:spLocks noChangeAspect="1" noChangeArrowheads="1"/>
        </xdr:cNvSpPr>
      </xdr:nvSpPr>
      <xdr:spPr bwMode="auto">
        <a:xfrm>
          <a:off x="1162050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1245958" name="AutoShape 9" descr="Eliminar factor o condición interno del establecimiento educativo 29193">
          <a:extLst>
            <a:ext uri="{FF2B5EF4-FFF2-40B4-BE49-F238E27FC236}">
              <a16:creationId xmlns="" xmlns:a16="http://schemas.microsoft.com/office/drawing/2014/main" id="{F16AD1B2-01FA-432B-A0C3-5A853A7690BD}"/>
            </a:ext>
          </a:extLst>
        </xdr:cNvPr>
        <xdr:cNvSpPr>
          <a:spLocks noChangeAspect="1" noChangeArrowheads="1"/>
        </xdr:cNvSpPr>
      </xdr:nvSpPr>
      <xdr:spPr bwMode="auto">
        <a:xfrm>
          <a:off x="1178242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1245959" name="AutoShape 10" descr="Eliminar factor o condición interno del establecimiento educativo 29189">
          <a:extLst>
            <a:ext uri="{FF2B5EF4-FFF2-40B4-BE49-F238E27FC236}">
              <a16:creationId xmlns="" xmlns:a16="http://schemas.microsoft.com/office/drawing/2014/main" id="{805200F7-42FA-47F0-A93F-879C34626528}"/>
            </a:ext>
          </a:extLst>
        </xdr:cNvPr>
        <xdr:cNvSpPr>
          <a:spLocks noChangeAspect="1" noChangeArrowheads="1"/>
        </xdr:cNvSpPr>
      </xdr:nvSpPr>
      <xdr:spPr bwMode="auto">
        <a:xfrm>
          <a:off x="126873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1245960" name="AutoShape 11" descr="Eliminar factor o condición interno del establecimiento educativo 29194">
          <a:extLst>
            <a:ext uri="{FF2B5EF4-FFF2-40B4-BE49-F238E27FC236}">
              <a16:creationId xmlns="" xmlns:a16="http://schemas.microsoft.com/office/drawing/2014/main" id="{F27BB85D-FBAE-4FEB-80C4-82488EA9390A}"/>
            </a:ext>
          </a:extLst>
        </xdr:cNvPr>
        <xdr:cNvSpPr>
          <a:spLocks noChangeAspect="1" noChangeArrowheads="1"/>
        </xdr:cNvSpPr>
      </xdr:nvSpPr>
      <xdr:spPr bwMode="auto">
        <a:xfrm>
          <a:off x="128492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1245961" name="AutoShape 12" descr="Eliminar factor o condición interno del establecimiento educativo 29196">
          <a:extLst>
            <a:ext uri="{FF2B5EF4-FFF2-40B4-BE49-F238E27FC236}">
              <a16:creationId xmlns="" xmlns:a16="http://schemas.microsoft.com/office/drawing/2014/main" id="{3CB3F55F-5FF4-4A9A-A7AC-F98CB24CA90B}"/>
            </a:ext>
          </a:extLst>
        </xdr:cNvPr>
        <xdr:cNvSpPr>
          <a:spLocks noChangeAspect="1" noChangeArrowheads="1"/>
        </xdr:cNvSpPr>
      </xdr:nvSpPr>
      <xdr:spPr bwMode="auto">
        <a:xfrm>
          <a:off x="130111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1245962" name="AutoShape 1" descr="Eliminar factor o condición interno del establecimiento educativo 29184">
          <a:extLst>
            <a:ext uri="{FF2B5EF4-FFF2-40B4-BE49-F238E27FC236}">
              <a16:creationId xmlns="" xmlns:a16="http://schemas.microsoft.com/office/drawing/2014/main" id="{CA54E916-099C-42EE-B1EE-D8F492E5C71E}"/>
            </a:ext>
          </a:extLst>
        </xdr:cNvPr>
        <xdr:cNvSpPr>
          <a:spLocks noChangeAspect="1" noChangeArrowheads="1"/>
        </xdr:cNvSpPr>
      </xdr:nvSpPr>
      <xdr:spPr bwMode="auto">
        <a:xfrm>
          <a:off x="104870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133350</xdr:colOff>
      <xdr:row>198</xdr:row>
      <xdr:rowOff>0</xdr:rowOff>
    </xdr:from>
    <xdr:to>
      <xdr:col>5</xdr:col>
      <xdr:colOff>285750</xdr:colOff>
      <xdr:row>198</xdr:row>
      <xdr:rowOff>152400</xdr:rowOff>
    </xdr:to>
    <xdr:sp macro="" textlink="">
      <xdr:nvSpPr>
        <xdr:cNvPr id="1245963" name="AutoShape 2" descr="Eliminar factor o condición interno del establecimiento educativo 29186">
          <a:extLst>
            <a:ext uri="{FF2B5EF4-FFF2-40B4-BE49-F238E27FC236}">
              <a16:creationId xmlns="" xmlns:a16="http://schemas.microsoft.com/office/drawing/2014/main" id="{9618FA64-A5E7-4C42-95C7-5130286CC6BD}"/>
            </a:ext>
          </a:extLst>
        </xdr:cNvPr>
        <xdr:cNvSpPr>
          <a:spLocks noChangeAspect="1" noChangeArrowheads="1"/>
        </xdr:cNvSpPr>
      </xdr:nvSpPr>
      <xdr:spPr bwMode="auto">
        <a:xfrm>
          <a:off x="106203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971550</xdr:colOff>
      <xdr:row>198</xdr:row>
      <xdr:rowOff>0</xdr:rowOff>
    </xdr:from>
    <xdr:to>
      <xdr:col>5</xdr:col>
      <xdr:colOff>1019175</xdr:colOff>
      <xdr:row>198</xdr:row>
      <xdr:rowOff>152400</xdr:rowOff>
    </xdr:to>
    <xdr:sp macro="" textlink="">
      <xdr:nvSpPr>
        <xdr:cNvPr id="1245964" name="AutoShape 7" descr="Eliminar factor o condición interno del establecimiento educativo 29191">
          <a:extLst>
            <a:ext uri="{FF2B5EF4-FFF2-40B4-BE49-F238E27FC236}">
              <a16:creationId xmlns="" xmlns:a16="http://schemas.microsoft.com/office/drawing/2014/main" id="{FDD44A05-9C0B-4F9A-9879-748E9F1342BC}"/>
            </a:ext>
          </a:extLst>
        </xdr:cNvPr>
        <xdr:cNvSpPr>
          <a:spLocks noChangeAspect="1" noChangeArrowheads="1"/>
        </xdr:cNvSpPr>
      </xdr:nvSpPr>
      <xdr:spPr bwMode="auto">
        <a:xfrm>
          <a:off x="11458575" y="9591675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1245965" name="AutoShape 8" descr="Eliminar factor o condición interno del establecimiento educativo 29187">
          <a:extLst>
            <a:ext uri="{FF2B5EF4-FFF2-40B4-BE49-F238E27FC236}">
              <a16:creationId xmlns="" xmlns:a16="http://schemas.microsoft.com/office/drawing/2014/main" id="{C6E61DEA-D4F4-4772-A551-0CF34B558D6D}"/>
            </a:ext>
          </a:extLst>
        </xdr:cNvPr>
        <xdr:cNvSpPr>
          <a:spLocks noChangeAspect="1" noChangeArrowheads="1"/>
        </xdr:cNvSpPr>
      </xdr:nvSpPr>
      <xdr:spPr bwMode="auto">
        <a:xfrm>
          <a:off x="1162050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1245966" name="AutoShape 9" descr="Eliminar factor o condición interno del establecimiento educativo 29193">
          <a:extLst>
            <a:ext uri="{FF2B5EF4-FFF2-40B4-BE49-F238E27FC236}">
              <a16:creationId xmlns="" xmlns:a16="http://schemas.microsoft.com/office/drawing/2014/main" id="{6A34DCAA-55F3-4479-83D3-FA5CAE732C9A}"/>
            </a:ext>
          </a:extLst>
        </xdr:cNvPr>
        <xdr:cNvSpPr>
          <a:spLocks noChangeAspect="1" noChangeArrowheads="1"/>
        </xdr:cNvSpPr>
      </xdr:nvSpPr>
      <xdr:spPr bwMode="auto">
        <a:xfrm>
          <a:off x="1178242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1245967" name="AutoShape 10" descr="Eliminar factor o condición interno del establecimiento educativo 29189">
          <a:extLst>
            <a:ext uri="{FF2B5EF4-FFF2-40B4-BE49-F238E27FC236}">
              <a16:creationId xmlns="" xmlns:a16="http://schemas.microsoft.com/office/drawing/2014/main" id="{FEE5199B-4274-499A-9D1C-35CF7078BBDE}"/>
            </a:ext>
          </a:extLst>
        </xdr:cNvPr>
        <xdr:cNvSpPr>
          <a:spLocks noChangeAspect="1" noChangeArrowheads="1"/>
        </xdr:cNvSpPr>
      </xdr:nvSpPr>
      <xdr:spPr bwMode="auto">
        <a:xfrm>
          <a:off x="126873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1245968" name="AutoShape 11" descr="Eliminar factor o condición interno del establecimiento educativo 29194">
          <a:extLst>
            <a:ext uri="{FF2B5EF4-FFF2-40B4-BE49-F238E27FC236}">
              <a16:creationId xmlns="" xmlns:a16="http://schemas.microsoft.com/office/drawing/2014/main" id="{883BE4A4-0222-4AF7-96B1-58A84B72B9C5}"/>
            </a:ext>
          </a:extLst>
        </xdr:cNvPr>
        <xdr:cNvSpPr>
          <a:spLocks noChangeAspect="1" noChangeArrowheads="1"/>
        </xdr:cNvSpPr>
      </xdr:nvSpPr>
      <xdr:spPr bwMode="auto">
        <a:xfrm>
          <a:off x="128492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1245969" name="AutoShape 12" descr="Eliminar factor o condición interno del establecimiento educativo 29196">
          <a:extLst>
            <a:ext uri="{FF2B5EF4-FFF2-40B4-BE49-F238E27FC236}">
              <a16:creationId xmlns="" xmlns:a16="http://schemas.microsoft.com/office/drawing/2014/main" id="{255FD690-E285-4A07-B281-1B8132AE26D4}"/>
            </a:ext>
          </a:extLst>
        </xdr:cNvPr>
        <xdr:cNvSpPr>
          <a:spLocks noChangeAspect="1" noChangeArrowheads="1"/>
        </xdr:cNvSpPr>
      </xdr:nvSpPr>
      <xdr:spPr bwMode="auto">
        <a:xfrm>
          <a:off x="130111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1245970" name="AutoShape 1" descr="Eliminar factor o condición interno del establecimiento educativo 29184">
          <a:extLst>
            <a:ext uri="{FF2B5EF4-FFF2-40B4-BE49-F238E27FC236}">
              <a16:creationId xmlns="" xmlns:a16="http://schemas.microsoft.com/office/drawing/2014/main" id="{95CA956A-4203-41C5-9F4A-A8FDF6B10268}"/>
            </a:ext>
          </a:extLst>
        </xdr:cNvPr>
        <xdr:cNvSpPr>
          <a:spLocks noChangeAspect="1" noChangeArrowheads="1"/>
        </xdr:cNvSpPr>
      </xdr:nvSpPr>
      <xdr:spPr bwMode="auto">
        <a:xfrm>
          <a:off x="104870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209550</xdr:colOff>
      <xdr:row>198</xdr:row>
      <xdr:rowOff>0</xdr:rowOff>
    </xdr:from>
    <xdr:to>
      <xdr:col>5</xdr:col>
      <xdr:colOff>361950</xdr:colOff>
      <xdr:row>198</xdr:row>
      <xdr:rowOff>142875</xdr:rowOff>
    </xdr:to>
    <xdr:sp macro="" textlink="">
      <xdr:nvSpPr>
        <xdr:cNvPr id="1245971" name="AutoShape 2" descr="Eliminar factor o condición interno del establecimiento educativo 29186">
          <a:extLst>
            <a:ext uri="{FF2B5EF4-FFF2-40B4-BE49-F238E27FC236}">
              <a16:creationId xmlns="" xmlns:a16="http://schemas.microsoft.com/office/drawing/2014/main" id="{E2FF9A88-A512-4C71-A7E5-D1A8FE16248C}"/>
            </a:ext>
          </a:extLst>
        </xdr:cNvPr>
        <xdr:cNvSpPr>
          <a:spLocks noChangeAspect="1" noChangeArrowheads="1"/>
        </xdr:cNvSpPr>
      </xdr:nvSpPr>
      <xdr:spPr bwMode="auto">
        <a:xfrm>
          <a:off x="10696575" y="95916750"/>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1245972" name="AutoShape 8" descr="Eliminar factor o condición interno del establecimiento educativo 29187">
          <a:extLst>
            <a:ext uri="{FF2B5EF4-FFF2-40B4-BE49-F238E27FC236}">
              <a16:creationId xmlns="" xmlns:a16="http://schemas.microsoft.com/office/drawing/2014/main" id="{113BDB97-7E18-4024-B762-898F19605598}"/>
            </a:ext>
          </a:extLst>
        </xdr:cNvPr>
        <xdr:cNvSpPr>
          <a:spLocks noChangeAspect="1" noChangeArrowheads="1"/>
        </xdr:cNvSpPr>
      </xdr:nvSpPr>
      <xdr:spPr bwMode="auto">
        <a:xfrm>
          <a:off x="1162050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1276350</xdr:colOff>
      <xdr:row>198</xdr:row>
      <xdr:rowOff>0</xdr:rowOff>
    </xdr:from>
    <xdr:to>
      <xdr:col>5</xdr:col>
      <xdr:colOff>1343025</xdr:colOff>
      <xdr:row>198</xdr:row>
      <xdr:rowOff>142875</xdr:rowOff>
    </xdr:to>
    <xdr:sp macro="" textlink="">
      <xdr:nvSpPr>
        <xdr:cNvPr id="1245973" name="AutoShape 9" descr="Eliminar factor o condición interno del establecimiento educativo 29193">
          <a:extLst>
            <a:ext uri="{FF2B5EF4-FFF2-40B4-BE49-F238E27FC236}">
              <a16:creationId xmlns="" xmlns:a16="http://schemas.microsoft.com/office/drawing/2014/main" id="{8FA157CE-FDF6-4079-9406-38A20AB0FAEB}"/>
            </a:ext>
          </a:extLst>
        </xdr:cNvPr>
        <xdr:cNvSpPr>
          <a:spLocks noChangeAspect="1" noChangeArrowheads="1"/>
        </xdr:cNvSpPr>
      </xdr:nvSpPr>
      <xdr:spPr bwMode="auto">
        <a:xfrm>
          <a:off x="11763375" y="95916750"/>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1245974" name="AutoShape 10" descr="Eliminar factor o condición interno del establecimiento educativo 29189">
          <a:extLst>
            <a:ext uri="{FF2B5EF4-FFF2-40B4-BE49-F238E27FC236}">
              <a16:creationId xmlns="" xmlns:a16="http://schemas.microsoft.com/office/drawing/2014/main" id="{C0017E24-2133-4418-B3BC-779098DD4DC8}"/>
            </a:ext>
          </a:extLst>
        </xdr:cNvPr>
        <xdr:cNvSpPr>
          <a:spLocks noChangeAspect="1" noChangeArrowheads="1"/>
        </xdr:cNvSpPr>
      </xdr:nvSpPr>
      <xdr:spPr bwMode="auto">
        <a:xfrm>
          <a:off x="126873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1245975" name="AutoShape 11" descr="Eliminar factor o condición interno del establecimiento educativo 29194">
          <a:extLst>
            <a:ext uri="{FF2B5EF4-FFF2-40B4-BE49-F238E27FC236}">
              <a16:creationId xmlns="" xmlns:a16="http://schemas.microsoft.com/office/drawing/2014/main" id="{4EA06A89-57F6-481A-A6D6-E188189997C6}"/>
            </a:ext>
          </a:extLst>
        </xdr:cNvPr>
        <xdr:cNvSpPr>
          <a:spLocks noChangeAspect="1" noChangeArrowheads="1"/>
        </xdr:cNvSpPr>
      </xdr:nvSpPr>
      <xdr:spPr bwMode="auto">
        <a:xfrm>
          <a:off x="128492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76" name="AutoShape 1" descr="Eliminar factor o condición interno del establecimiento educativo 29184">
          <a:extLst>
            <a:ext uri="{FF2B5EF4-FFF2-40B4-BE49-F238E27FC236}">
              <a16:creationId xmlns="" xmlns:a16="http://schemas.microsoft.com/office/drawing/2014/main" id="{75B8309C-527D-4C3E-8F45-6A28C40F1A4F}"/>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5977" name="AutoShape 9" descr="Eliminar factor o condición interno del establecimiento educativo 29193">
          <a:extLst>
            <a:ext uri="{FF2B5EF4-FFF2-40B4-BE49-F238E27FC236}">
              <a16:creationId xmlns="" xmlns:a16="http://schemas.microsoft.com/office/drawing/2014/main" id="{219980D8-41B3-4E95-A1F4-2CDEE1D38CFD}"/>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78" name="AutoShape 1" descr="Eliminar factor o condición interno del establecimiento educativo 29184">
          <a:extLst>
            <a:ext uri="{FF2B5EF4-FFF2-40B4-BE49-F238E27FC236}">
              <a16:creationId xmlns="" xmlns:a16="http://schemas.microsoft.com/office/drawing/2014/main" id="{F1AAB6B5-EC7A-45A6-8B14-420CA46105CB}"/>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1245979" name="AutoShape 2" descr="Eliminar factor o condición interno del establecimiento educativo 29186">
          <a:extLst>
            <a:ext uri="{FF2B5EF4-FFF2-40B4-BE49-F238E27FC236}">
              <a16:creationId xmlns="" xmlns:a16="http://schemas.microsoft.com/office/drawing/2014/main" id="{5CF9F494-0CBC-4F4B-B013-B80B60E6695C}"/>
            </a:ext>
          </a:extLst>
        </xdr:cNvPr>
        <xdr:cNvSpPr>
          <a:spLocks noChangeAspect="1" noChangeArrowheads="1"/>
        </xdr:cNvSpPr>
      </xdr:nvSpPr>
      <xdr:spPr bwMode="auto">
        <a:xfrm>
          <a:off x="148971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5980" name="AutoShape 8" descr="Eliminar factor o condición interno del establecimiento educativo 29187">
          <a:extLst>
            <a:ext uri="{FF2B5EF4-FFF2-40B4-BE49-F238E27FC236}">
              <a16:creationId xmlns="" xmlns:a16="http://schemas.microsoft.com/office/drawing/2014/main" id="{86AE6DDE-8445-4747-94A0-FB8A114301FB}"/>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5981" name="AutoShape 9" descr="Eliminar factor o condición interno del establecimiento educativo 29193">
          <a:extLst>
            <a:ext uri="{FF2B5EF4-FFF2-40B4-BE49-F238E27FC236}">
              <a16:creationId xmlns="" xmlns:a16="http://schemas.microsoft.com/office/drawing/2014/main" id="{36870D84-9510-4DB8-8982-BC6641497522}"/>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82" name="AutoShape 1" descr="Eliminar factor o condición interno del establecimiento educativo 29184">
          <a:extLst>
            <a:ext uri="{FF2B5EF4-FFF2-40B4-BE49-F238E27FC236}">
              <a16:creationId xmlns="" xmlns:a16="http://schemas.microsoft.com/office/drawing/2014/main" id="{91826C79-CA2F-4A49-9C5B-8A06D902B045}"/>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1245983" name="AutoShape 2" descr="Eliminar factor o condición interno del establecimiento educativo 29186">
          <a:extLst>
            <a:ext uri="{FF2B5EF4-FFF2-40B4-BE49-F238E27FC236}">
              <a16:creationId xmlns="" xmlns:a16="http://schemas.microsoft.com/office/drawing/2014/main" id="{2939BE3F-B7AC-421B-AA5B-4FDD4D9169C2}"/>
            </a:ext>
          </a:extLst>
        </xdr:cNvPr>
        <xdr:cNvSpPr>
          <a:spLocks noChangeAspect="1" noChangeArrowheads="1"/>
        </xdr:cNvSpPr>
      </xdr:nvSpPr>
      <xdr:spPr bwMode="auto">
        <a:xfrm>
          <a:off x="148971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198</xdr:row>
      <xdr:rowOff>152400</xdr:rowOff>
    </xdr:to>
    <xdr:sp macro="" textlink="">
      <xdr:nvSpPr>
        <xdr:cNvPr id="1245984" name="AutoShape 7" descr="Eliminar factor o condición interno del establecimiento educativo 29191">
          <a:extLst>
            <a:ext uri="{FF2B5EF4-FFF2-40B4-BE49-F238E27FC236}">
              <a16:creationId xmlns="" xmlns:a16="http://schemas.microsoft.com/office/drawing/2014/main" id="{6D6C9E42-512E-42C3-A945-30A7CD3723E8}"/>
            </a:ext>
          </a:extLst>
        </xdr:cNvPr>
        <xdr:cNvSpPr>
          <a:spLocks noChangeAspect="1" noChangeArrowheads="1"/>
        </xdr:cNvSpPr>
      </xdr:nvSpPr>
      <xdr:spPr bwMode="auto">
        <a:xfrm>
          <a:off x="15706725" y="9591675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5985" name="AutoShape 8" descr="Eliminar factor o condición interno del establecimiento educativo 29187">
          <a:extLst>
            <a:ext uri="{FF2B5EF4-FFF2-40B4-BE49-F238E27FC236}">
              <a16:creationId xmlns="" xmlns:a16="http://schemas.microsoft.com/office/drawing/2014/main" id="{CE028D45-C08B-4757-AF10-6ACCE5AF52A3}"/>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5986" name="AutoShape 9" descr="Eliminar factor o condición interno del establecimiento educativo 29193">
          <a:extLst>
            <a:ext uri="{FF2B5EF4-FFF2-40B4-BE49-F238E27FC236}">
              <a16:creationId xmlns="" xmlns:a16="http://schemas.microsoft.com/office/drawing/2014/main" id="{BC006C5E-FCF0-431D-93F3-7CE7159FCEAA}"/>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87" name="AutoShape 1" descr="Eliminar factor o condición interno del establecimiento educativo 29184">
          <a:extLst>
            <a:ext uri="{FF2B5EF4-FFF2-40B4-BE49-F238E27FC236}">
              <a16:creationId xmlns="" xmlns:a16="http://schemas.microsoft.com/office/drawing/2014/main" id="{CA96528D-D5E7-418C-B366-68195977BCB4}"/>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198</xdr:row>
      <xdr:rowOff>0</xdr:rowOff>
    </xdr:from>
    <xdr:to>
      <xdr:col>7</xdr:col>
      <xdr:colOff>361950</xdr:colOff>
      <xdr:row>198</xdr:row>
      <xdr:rowOff>142875</xdr:rowOff>
    </xdr:to>
    <xdr:sp macro="" textlink="">
      <xdr:nvSpPr>
        <xdr:cNvPr id="1245988" name="AutoShape 2" descr="Eliminar factor o condición interno del establecimiento educativo 29186">
          <a:extLst>
            <a:ext uri="{FF2B5EF4-FFF2-40B4-BE49-F238E27FC236}">
              <a16:creationId xmlns="" xmlns:a16="http://schemas.microsoft.com/office/drawing/2014/main" id="{E832C8FA-1740-4E65-8AA5-E7D5EA0F7368}"/>
            </a:ext>
          </a:extLst>
        </xdr:cNvPr>
        <xdr:cNvSpPr>
          <a:spLocks noChangeAspect="1" noChangeArrowheads="1"/>
        </xdr:cNvSpPr>
      </xdr:nvSpPr>
      <xdr:spPr bwMode="auto">
        <a:xfrm>
          <a:off x="14944725" y="95916750"/>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5989" name="AutoShape 8" descr="Eliminar factor o condición interno del establecimiento educativo 29187">
          <a:extLst>
            <a:ext uri="{FF2B5EF4-FFF2-40B4-BE49-F238E27FC236}">
              <a16:creationId xmlns="" xmlns:a16="http://schemas.microsoft.com/office/drawing/2014/main" id="{1809B544-D02A-4D05-9104-C3BC4425892B}"/>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198</xdr:row>
      <xdr:rowOff>0</xdr:rowOff>
    </xdr:from>
    <xdr:to>
      <xdr:col>7</xdr:col>
      <xdr:colOff>1343025</xdr:colOff>
      <xdr:row>198</xdr:row>
      <xdr:rowOff>142875</xdr:rowOff>
    </xdr:to>
    <xdr:sp macro="" textlink="">
      <xdr:nvSpPr>
        <xdr:cNvPr id="1245990" name="AutoShape 9" descr="Eliminar factor o condición interno del establecimiento educativo 29193">
          <a:extLst>
            <a:ext uri="{FF2B5EF4-FFF2-40B4-BE49-F238E27FC236}">
              <a16:creationId xmlns="" xmlns:a16="http://schemas.microsoft.com/office/drawing/2014/main" id="{374A4EC1-0F2C-4A33-B1B0-810789049EDC}"/>
            </a:ext>
          </a:extLst>
        </xdr:cNvPr>
        <xdr:cNvSpPr>
          <a:spLocks noChangeAspect="1" noChangeArrowheads="1"/>
        </xdr:cNvSpPr>
      </xdr:nvSpPr>
      <xdr:spPr bwMode="auto">
        <a:xfrm>
          <a:off x="16011525" y="95916750"/>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91" name="AutoShape 1" descr="Eliminar factor o condición interno del establecimiento educativo 29184">
          <a:extLst>
            <a:ext uri="{FF2B5EF4-FFF2-40B4-BE49-F238E27FC236}">
              <a16:creationId xmlns="" xmlns:a16="http://schemas.microsoft.com/office/drawing/2014/main" id="{118D701F-0ED7-4303-A0B8-103A7E04F3AC}"/>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5992" name="AutoShape 9" descr="Eliminar factor o condición interno del establecimiento educativo 29193">
          <a:extLst>
            <a:ext uri="{FF2B5EF4-FFF2-40B4-BE49-F238E27FC236}">
              <a16:creationId xmlns="" xmlns:a16="http://schemas.microsoft.com/office/drawing/2014/main" id="{AD60FDD6-43F8-4A6C-B860-243FFB43470F}"/>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93" name="AutoShape 1" descr="Eliminar factor o condición interno del establecimiento educativo 29184">
          <a:extLst>
            <a:ext uri="{FF2B5EF4-FFF2-40B4-BE49-F238E27FC236}">
              <a16:creationId xmlns="" xmlns:a16="http://schemas.microsoft.com/office/drawing/2014/main" id="{697A15B0-2CFF-4DDD-A85C-9ACB437FBB24}"/>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1245994" name="AutoShape 2" descr="Eliminar factor o condición interno del establecimiento educativo 29186">
          <a:extLst>
            <a:ext uri="{FF2B5EF4-FFF2-40B4-BE49-F238E27FC236}">
              <a16:creationId xmlns="" xmlns:a16="http://schemas.microsoft.com/office/drawing/2014/main" id="{384AFEC2-99F0-47D8-8999-B1D4413F9C1E}"/>
            </a:ext>
          </a:extLst>
        </xdr:cNvPr>
        <xdr:cNvSpPr>
          <a:spLocks noChangeAspect="1" noChangeArrowheads="1"/>
        </xdr:cNvSpPr>
      </xdr:nvSpPr>
      <xdr:spPr bwMode="auto">
        <a:xfrm>
          <a:off x="148971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5995" name="AutoShape 8" descr="Eliminar factor o condición interno del establecimiento educativo 29187">
          <a:extLst>
            <a:ext uri="{FF2B5EF4-FFF2-40B4-BE49-F238E27FC236}">
              <a16:creationId xmlns="" xmlns:a16="http://schemas.microsoft.com/office/drawing/2014/main" id="{BB8FA5D6-4421-46DD-AA16-EECC1A2EF0F9}"/>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5996" name="AutoShape 9" descr="Eliminar factor o condición interno del establecimiento educativo 29193">
          <a:extLst>
            <a:ext uri="{FF2B5EF4-FFF2-40B4-BE49-F238E27FC236}">
              <a16:creationId xmlns="" xmlns:a16="http://schemas.microsoft.com/office/drawing/2014/main" id="{C312DDBC-69E9-4D92-BBD2-D7943C16788A}"/>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5997" name="AutoShape 1" descr="Eliminar factor o condición interno del establecimiento educativo 29184">
          <a:extLst>
            <a:ext uri="{FF2B5EF4-FFF2-40B4-BE49-F238E27FC236}">
              <a16:creationId xmlns="" xmlns:a16="http://schemas.microsoft.com/office/drawing/2014/main" id="{190406D3-C3A1-4AEE-A941-5CC910E95C87}"/>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1245998" name="AutoShape 2" descr="Eliminar factor o condición interno del establecimiento educativo 29186">
          <a:extLst>
            <a:ext uri="{FF2B5EF4-FFF2-40B4-BE49-F238E27FC236}">
              <a16:creationId xmlns="" xmlns:a16="http://schemas.microsoft.com/office/drawing/2014/main" id="{FD6A0A8C-96CA-46F5-9D1C-43B84C2E12DD}"/>
            </a:ext>
          </a:extLst>
        </xdr:cNvPr>
        <xdr:cNvSpPr>
          <a:spLocks noChangeAspect="1" noChangeArrowheads="1"/>
        </xdr:cNvSpPr>
      </xdr:nvSpPr>
      <xdr:spPr bwMode="auto">
        <a:xfrm>
          <a:off x="1489710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198</xdr:row>
      <xdr:rowOff>152400</xdr:rowOff>
    </xdr:to>
    <xdr:sp macro="" textlink="">
      <xdr:nvSpPr>
        <xdr:cNvPr id="1245999" name="AutoShape 7" descr="Eliminar factor o condición interno del establecimiento educativo 29191">
          <a:extLst>
            <a:ext uri="{FF2B5EF4-FFF2-40B4-BE49-F238E27FC236}">
              <a16:creationId xmlns="" xmlns:a16="http://schemas.microsoft.com/office/drawing/2014/main" id="{ABE7E57C-4AEA-4830-BAC2-16AC09439AC3}"/>
            </a:ext>
          </a:extLst>
        </xdr:cNvPr>
        <xdr:cNvSpPr>
          <a:spLocks noChangeAspect="1" noChangeArrowheads="1"/>
        </xdr:cNvSpPr>
      </xdr:nvSpPr>
      <xdr:spPr bwMode="auto">
        <a:xfrm>
          <a:off x="15706725" y="9591675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6000" name="AutoShape 8" descr="Eliminar factor o condición interno del establecimiento educativo 29187">
          <a:extLst>
            <a:ext uri="{FF2B5EF4-FFF2-40B4-BE49-F238E27FC236}">
              <a16:creationId xmlns="" xmlns:a16="http://schemas.microsoft.com/office/drawing/2014/main" id="{8B73C7EC-E728-4D44-82BB-35AE612C2ED7}"/>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1246001" name="AutoShape 9" descr="Eliminar factor o condición interno del establecimiento educativo 29193">
          <a:extLst>
            <a:ext uri="{FF2B5EF4-FFF2-40B4-BE49-F238E27FC236}">
              <a16:creationId xmlns="" xmlns:a16="http://schemas.microsoft.com/office/drawing/2014/main" id="{6DB77747-EC4A-411C-8E58-1EC897764B72}"/>
            </a:ext>
          </a:extLst>
        </xdr:cNvPr>
        <xdr:cNvSpPr>
          <a:spLocks noChangeAspect="1" noChangeArrowheads="1"/>
        </xdr:cNvSpPr>
      </xdr:nvSpPr>
      <xdr:spPr bwMode="auto">
        <a:xfrm>
          <a:off x="16030575" y="9591675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1246002" name="AutoShape 1" descr="Eliminar factor o condición interno del establecimiento educativo 29184">
          <a:extLst>
            <a:ext uri="{FF2B5EF4-FFF2-40B4-BE49-F238E27FC236}">
              <a16:creationId xmlns="" xmlns:a16="http://schemas.microsoft.com/office/drawing/2014/main" id="{1C90FEF3-D9CC-4EBC-8166-440FE9706B2F}"/>
            </a:ext>
          </a:extLst>
        </xdr:cNvPr>
        <xdr:cNvSpPr>
          <a:spLocks noChangeAspect="1" noChangeArrowheads="1"/>
        </xdr:cNvSpPr>
      </xdr:nvSpPr>
      <xdr:spPr bwMode="auto">
        <a:xfrm>
          <a:off x="14735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198</xdr:row>
      <xdr:rowOff>0</xdr:rowOff>
    </xdr:from>
    <xdr:to>
      <xdr:col>7</xdr:col>
      <xdr:colOff>361950</xdr:colOff>
      <xdr:row>198</xdr:row>
      <xdr:rowOff>142875</xdr:rowOff>
    </xdr:to>
    <xdr:sp macro="" textlink="">
      <xdr:nvSpPr>
        <xdr:cNvPr id="1246003" name="AutoShape 2" descr="Eliminar factor o condición interno del establecimiento educativo 29186">
          <a:extLst>
            <a:ext uri="{FF2B5EF4-FFF2-40B4-BE49-F238E27FC236}">
              <a16:creationId xmlns="" xmlns:a16="http://schemas.microsoft.com/office/drawing/2014/main" id="{3CB0AAB4-7DF6-4372-9AFD-99FB04DE8525}"/>
            </a:ext>
          </a:extLst>
        </xdr:cNvPr>
        <xdr:cNvSpPr>
          <a:spLocks noChangeAspect="1" noChangeArrowheads="1"/>
        </xdr:cNvSpPr>
      </xdr:nvSpPr>
      <xdr:spPr bwMode="auto">
        <a:xfrm>
          <a:off x="14944725" y="95916750"/>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1246004" name="AutoShape 8" descr="Eliminar factor o condición interno del establecimiento educativo 29187">
          <a:extLst>
            <a:ext uri="{FF2B5EF4-FFF2-40B4-BE49-F238E27FC236}">
              <a16:creationId xmlns="" xmlns:a16="http://schemas.microsoft.com/office/drawing/2014/main" id="{8B88BA4A-FEEB-48AF-BC4B-056C2284BC0F}"/>
            </a:ext>
          </a:extLst>
        </xdr:cNvPr>
        <xdr:cNvSpPr>
          <a:spLocks noChangeAspect="1" noChangeArrowheads="1"/>
        </xdr:cNvSpPr>
      </xdr:nvSpPr>
      <xdr:spPr bwMode="auto">
        <a:xfrm>
          <a:off x="15868650" y="95916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198</xdr:row>
      <xdr:rowOff>0</xdr:rowOff>
    </xdr:from>
    <xdr:to>
      <xdr:col>7</xdr:col>
      <xdr:colOff>1343025</xdr:colOff>
      <xdr:row>198</xdr:row>
      <xdr:rowOff>142875</xdr:rowOff>
    </xdr:to>
    <xdr:sp macro="" textlink="">
      <xdr:nvSpPr>
        <xdr:cNvPr id="1246005" name="AutoShape 9" descr="Eliminar factor o condición interno del establecimiento educativo 29193">
          <a:extLst>
            <a:ext uri="{FF2B5EF4-FFF2-40B4-BE49-F238E27FC236}">
              <a16:creationId xmlns="" xmlns:a16="http://schemas.microsoft.com/office/drawing/2014/main" id="{BE5A2D07-3A3E-49B3-AF27-780402B91750}"/>
            </a:ext>
          </a:extLst>
        </xdr:cNvPr>
        <xdr:cNvSpPr>
          <a:spLocks noChangeAspect="1" noChangeArrowheads="1"/>
        </xdr:cNvSpPr>
      </xdr:nvSpPr>
      <xdr:spPr bwMode="auto">
        <a:xfrm>
          <a:off x="16011525" y="95916750"/>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06" name="AutoShape 10" descr="Eliminar factor o condición interno del establecimiento educativo 29189">
          <a:extLst>
            <a:ext uri="{FF2B5EF4-FFF2-40B4-BE49-F238E27FC236}">
              <a16:creationId xmlns="" xmlns:a16="http://schemas.microsoft.com/office/drawing/2014/main" id="{67E51501-4917-4F61-BC7A-72FB337397D9}"/>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07" name="AutoShape 12" descr="Eliminar factor o condición interno del establecimiento educativo 29196">
          <a:extLst>
            <a:ext uri="{FF2B5EF4-FFF2-40B4-BE49-F238E27FC236}">
              <a16:creationId xmlns="" xmlns:a16="http://schemas.microsoft.com/office/drawing/2014/main" id="{534103F3-9EF1-4B5C-8CC8-AFC5FB92D716}"/>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08" name="AutoShape 10" descr="Eliminar factor o condición interno del establecimiento educativo 29189">
          <a:extLst>
            <a:ext uri="{FF2B5EF4-FFF2-40B4-BE49-F238E27FC236}">
              <a16:creationId xmlns="" xmlns:a16="http://schemas.microsoft.com/office/drawing/2014/main" id="{287CA017-7A78-4388-8339-B4C7AF630365}"/>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09" name="AutoShape 11" descr="Eliminar factor o condición interno del establecimiento educativo 29194">
          <a:extLst>
            <a:ext uri="{FF2B5EF4-FFF2-40B4-BE49-F238E27FC236}">
              <a16:creationId xmlns="" xmlns:a16="http://schemas.microsoft.com/office/drawing/2014/main" id="{75D0C613-F494-4D55-AD69-DC5AFE49F2B1}"/>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10" name="AutoShape 12" descr="Eliminar factor o condición interno del establecimiento educativo 29196">
          <a:extLst>
            <a:ext uri="{FF2B5EF4-FFF2-40B4-BE49-F238E27FC236}">
              <a16:creationId xmlns="" xmlns:a16="http://schemas.microsoft.com/office/drawing/2014/main" id="{249971D6-073C-4C0F-A7ED-4FF2F829254C}"/>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11" name="AutoShape 10" descr="Eliminar factor o condición interno del establecimiento educativo 29189">
          <a:extLst>
            <a:ext uri="{FF2B5EF4-FFF2-40B4-BE49-F238E27FC236}">
              <a16:creationId xmlns="" xmlns:a16="http://schemas.microsoft.com/office/drawing/2014/main" id="{5E231B0A-67F4-495D-A26E-9A94EE8A5F9B}"/>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12" name="AutoShape 11" descr="Eliminar factor o condición interno del establecimiento educativo 29194">
          <a:extLst>
            <a:ext uri="{FF2B5EF4-FFF2-40B4-BE49-F238E27FC236}">
              <a16:creationId xmlns="" xmlns:a16="http://schemas.microsoft.com/office/drawing/2014/main" id="{23C5D802-3E16-4852-AE77-F97F19B2B102}"/>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13" name="AutoShape 12" descr="Eliminar factor o condición interno del establecimiento educativo 29196">
          <a:extLst>
            <a:ext uri="{FF2B5EF4-FFF2-40B4-BE49-F238E27FC236}">
              <a16:creationId xmlns="" xmlns:a16="http://schemas.microsoft.com/office/drawing/2014/main" id="{84CF0747-F6D3-450A-B2D8-157F71AA56EF}"/>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14" name="AutoShape 10" descr="Eliminar factor o condición interno del establecimiento educativo 29189">
          <a:extLst>
            <a:ext uri="{FF2B5EF4-FFF2-40B4-BE49-F238E27FC236}">
              <a16:creationId xmlns="" xmlns:a16="http://schemas.microsoft.com/office/drawing/2014/main" id="{D121A31A-BEF8-409A-95A4-C2588710F482}"/>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15" name="AutoShape 11" descr="Eliminar factor o condición interno del establecimiento educativo 29194">
          <a:extLst>
            <a:ext uri="{FF2B5EF4-FFF2-40B4-BE49-F238E27FC236}">
              <a16:creationId xmlns="" xmlns:a16="http://schemas.microsoft.com/office/drawing/2014/main" id="{F7B8B8C5-801D-45B8-969A-BC2EA7F39FC9}"/>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16" name="AutoShape 10" descr="Eliminar factor o condición interno del establecimiento educativo 29189">
          <a:extLst>
            <a:ext uri="{FF2B5EF4-FFF2-40B4-BE49-F238E27FC236}">
              <a16:creationId xmlns="" xmlns:a16="http://schemas.microsoft.com/office/drawing/2014/main" id="{CB7BA66F-1E67-48A0-B0B3-8C71057CA780}"/>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17" name="AutoShape 12" descr="Eliminar factor o condición interno del establecimiento educativo 29196">
          <a:extLst>
            <a:ext uri="{FF2B5EF4-FFF2-40B4-BE49-F238E27FC236}">
              <a16:creationId xmlns="" xmlns:a16="http://schemas.microsoft.com/office/drawing/2014/main" id="{1939049E-8CE2-4D32-9295-C267FFAFD554}"/>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18" name="AutoShape 10" descr="Eliminar factor o condición interno del establecimiento educativo 29189">
          <a:extLst>
            <a:ext uri="{FF2B5EF4-FFF2-40B4-BE49-F238E27FC236}">
              <a16:creationId xmlns="" xmlns:a16="http://schemas.microsoft.com/office/drawing/2014/main" id="{C5454286-7AB4-4193-BC90-D75E1CFD3C0F}"/>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19" name="AutoShape 11" descr="Eliminar factor o condición interno del establecimiento educativo 29194">
          <a:extLst>
            <a:ext uri="{FF2B5EF4-FFF2-40B4-BE49-F238E27FC236}">
              <a16:creationId xmlns="" xmlns:a16="http://schemas.microsoft.com/office/drawing/2014/main" id="{56CAD626-1AB4-4F8F-826C-6001683B4AB6}"/>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20" name="AutoShape 12" descr="Eliminar factor o condición interno del establecimiento educativo 29196">
          <a:extLst>
            <a:ext uri="{FF2B5EF4-FFF2-40B4-BE49-F238E27FC236}">
              <a16:creationId xmlns="" xmlns:a16="http://schemas.microsoft.com/office/drawing/2014/main" id="{409EBE7C-2E10-4008-B670-024E14E85C64}"/>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21" name="AutoShape 10" descr="Eliminar factor o condición interno del establecimiento educativo 29189">
          <a:extLst>
            <a:ext uri="{FF2B5EF4-FFF2-40B4-BE49-F238E27FC236}">
              <a16:creationId xmlns="" xmlns:a16="http://schemas.microsoft.com/office/drawing/2014/main" id="{9ED20AFD-4829-404F-AE4F-51942B922641}"/>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22" name="AutoShape 11" descr="Eliminar factor o condición interno del establecimiento educativo 29194">
          <a:extLst>
            <a:ext uri="{FF2B5EF4-FFF2-40B4-BE49-F238E27FC236}">
              <a16:creationId xmlns="" xmlns:a16="http://schemas.microsoft.com/office/drawing/2014/main" id="{55C157EA-6BD6-488A-8F5A-1EFB5EDA303E}"/>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1246023" name="AutoShape 12" descr="Eliminar factor o condición interno del establecimiento educativo 29196">
          <a:extLst>
            <a:ext uri="{FF2B5EF4-FFF2-40B4-BE49-F238E27FC236}">
              <a16:creationId xmlns="" xmlns:a16="http://schemas.microsoft.com/office/drawing/2014/main" id="{BEB30B49-20AE-4622-BB43-813456F3D638}"/>
            </a:ext>
          </a:extLst>
        </xdr:cNvPr>
        <xdr:cNvSpPr>
          <a:spLocks noChangeAspect="1" noChangeArrowheads="1"/>
        </xdr:cNvSpPr>
      </xdr:nvSpPr>
      <xdr:spPr bwMode="auto">
        <a:xfrm>
          <a:off x="1740217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1246024" name="AutoShape 10" descr="Eliminar factor o condición interno del establecimiento educativo 29189">
          <a:extLst>
            <a:ext uri="{FF2B5EF4-FFF2-40B4-BE49-F238E27FC236}">
              <a16:creationId xmlns="" xmlns:a16="http://schemas.microsoft.com/office/drawing/2014/main" id="{9D4D06AE-DD6C-4611-81E4-F63A3CEFE7BC}"/>
            </a:ext>
          </a:extLst>
        </xdr:cNvPr>
        <xdr:cNvSpPr>
          <a:spLocks noChangeAspect="1" noChangeArrowheads="1"/>
        </xdr:cNvSpPr>
      </xdr:nvSpPr>
      <xdr:spPr bwMode="auto">
        <a:xfrm>
          <a:off x="17078325"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1246025" name="AutoShape 11" descr="Eliminar factor o condición interno del establecimiento educativo 29194">
          <a:extLst>
            <a:ext uri="{FF2B5EF4-FFF2-40B4-BE49-F238E27FC236}">
              <a16:creationId xmlns="" xmlns:a16="http://schemas.microsoft.com/office/drawing/2014/main" id="{AA6EC88D-7DA3-4105-9881-F8735CF5E097}"/>
            </a:ext>
          </a:extLst>
        </xdr:cNvPr>
        <xdr:cNvSpPr>
          <a:spLocks noChangeAspect="1" noChangeArrowheads="1"/>
        </xdr:cNvSpPr>
      </xdr:nvSpPr>
      <xdr:spPr bwMode="auto">
        <a:xfrm>
          <a:off x="17240250" y="95916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2752725</xdr:colOff>
      <xdr:row>14</xdr:row>
      <xdr:rowOff>0</xdr:rowOff>
    </xdr:from>
    <xdr:to>
      <xdr:col>3</xdr:col>
      <xdr:colOff>28575</xdr:colOff>
      <xdr:row>14</xdr:row>
      <xdr:rowOff>361950</xdr:rowOff>
    </xdr:to>
    <xdr:pic>
      <xdr:nvPicPr>
        <xdr:cNvPr id="1246026" name="11 Imagen" descr="MC900433801.PNG">
          <a:hlinkClick xmlns:r="http://schemas.openxmlformats.org/officeDocument/2006/relationships" r:id="rId1" tooltip="IR A RESUMEN"/>
          <a:extLst>
            <a:ext uri="{FF2B5EF4-FFF2-40B4-BE49-F238E27FC236}">
              <a16:creationId xmlns="" xmlns:a16="http://schemas.microsoft.com/office/drawing/2014/main" id="{BE74B677-C3D7-4357-8FC3-C1F9337FDF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01155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246027" name="11 Imagen" descr="MC900433801.PNG">
          <a:hlinkClick xmlns:r="http://schemas.openxmlformats.org/officeDocument/2006/relationships" r:id="rId1" tooltip="IR A RESUMEN"/>
          <a:extLst>
            <a:ext uri="{FF2B5EF4-FFF2-40B4-BE49-F238E27FC236}">
              <a16:creationId xmlns="" xmlns:a16="http://schemas.microsoft.com/office/drawing/2014/main" id="{0F237921-9B3A-4873-A27C-CFEC2AC3D8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01346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400050</xdr:rowOff>
    </xdr:to>
    <xdr:pic>
      <xdr:nvPicPr>
        <xdr:cNvPr id="1246028" name="11 Imagen" descr="MC900433801.PNG">
          <a:hlinkClick xmlns:r="http://schemas.openxmlformats.org/officeDocument/2006/relationships" r:id="rId1" tooltip="IR A RESUMEN"/>
          <a:extLst>
            <a:ext uri="{FF2B5EF4-FFF2-40B4-BE49-F238E27FC236}">
              <a16:creationId xmlns="" xmlns:a16="http://schemas.microsoft.com/office/drawing/2014/main" id="{0DC2ED19-5449-401B-918D-68B983A210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0963275"/>
          <a:ext cx="28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400050</xdr:rowOff>
    </xdr:to>
    <xdr:pic>
      <xdr:nvPicPr>
        <xdr:cNvPr id="1246029" name="11 Imagen" descr="MC900433801.PNG">
          <a:hlinkClick xmlns:r="http://schemas.openxmlformats.org/officeDocument/2006/relationships" r:id="rId1" tooltip="IR A RESUMEN"/>
          <a:extLst>
            <a:ext uri="{FF2B5EF4-FFF2-40B4-BE49-F238E27FC236}">
              <a16:creationId xmlns="" xmlns:a16="http://schemas.microsoft.com/office/drawing/2014/main" id="{FE504F11-80E7-425E-B92F-C77A9E2DA1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791950"/>
          <a:ext cx="28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400050</xdr:rowOff>
    </xdr:to>
    <xdr:pic>
      <xdr:nvPicPr>
        <xdr:cNvPr id="1246030" name="11 Imagen" descr="MC900433801.PNG">
          <a:hlinkClick xmlns:r="http://schemas.openxmlformats.org/officeDocument/2006/relationships" r:id="rId1" tooltip="IR A RESUMEN"/>
          <a:extLst>
            <a:ext uri="{FF2B5EF4-FFF2-40B4-BE49-F238E27FC236}">
              <a16:creationId xmlns="" xmlns:a16="http://schemas.microsoft.com/office/drawing/2014/main" id="{06AAB247-08E7-49CE-B717-23E957F740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935325"/>
          <a:ext cx="28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246031" name="11 Imagen" descr="MC900433801.PNG">
          <a:hlinkClick xmlns:r="http://schemas.openxmlformats.org/officeDocument/2006/relationships" r:id="rId1" tooltip="IR A RESUMEN"/>
          <a:extLst>
            <a:ext uri="{FF2B5EF4-FFF2-40B4-BE49-F238E27FC236}">
              <a16:creationId xmlns="" xmlns:a16="http://schemas.microsoft.com/office/drawing/2014/main" id="{EC8F37F5-DA75-470B-A81A-33686B490A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01346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257175</xdr:colOff>
      <xdr:row>4</xdr:row>
      <xdr:rowOff>266700</xdr:rowOff>
    </xdr:to>
    <xdr:pic>
      <xdr:nvPicPr>
        <xdr:cNvPr id="1246032" name="2 Imagen" descr="MC900433801.PNG">
          <a:hlinkClick xmlns:r="http://schemas.openxmlformats.org/officeDocument/2006/relationships" r:id="rId4" tooltip="IR A RESUMEN"/>
          <a:extLst>
            <a:ext uri="{FF2B5EF4-FFF2-40B4-BE49-F238E27FC236}">
              <a16:creationId xmlns="" xmlns:a16="http://schemas.microsoft.com/office/drawing/2014/main" id="{3FF4A688-E4A2-4168-B0C4-81129E9E66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48275" y="1800225"/>
          <a:ext cx="2571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247650</xdr:colOff>
      <xdr:row>4</xdr:row>
      <xdr:rowOff>266700</xdr:rowOff>
    </xdr:to>
    <xdr:pic>
      <xdr:nvPicPr>
        <xdr:cNvPr id="1246033" name="2 Imagen" descr="MC900433801.PNG">
          <a:hlinkClick xmlns:r="http://schemas.openxmlformats.org/officeDocument/2006/relationships" r:id="rId4" tooltip="IR A RESUMEN"/>
          <a:extLst>
            <a:ext uri="{FF2B5EF4-FFF2-40B4-BE49-F238E27FC236}">
              <a16:creationId xmlns="" xmlns:a16="http://schemas.microsoft.com/office/drawing/2014/main" id="{07796540-58BF-4F6C-97AE-E0FB56C4266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80022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246034" name="3 Imagen" descr="MC900433801.PNG">
          <a:hlinkClick xmlns:r="http://schemas.openxmlformats.org/officeDocument/2006/relationships" r:id="rId7" tooltip="IR A RESUMEN"/>
          <a:extLst>
            <a:ext uri="{FF2B5EF4-FFF2-40B4-BE49-F238E27FC236}">
              <a16:creationId xmlns="" xmlns:a16="http://schemas.microsoft.com/office/drawing/2014/main" id="{D56B7CA8-67E5-4674-888C-4FF69EE8641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5153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246035" name="4 Imagen" descr="MC900433801.PNG">
          <a:hlinkClick xmlns:r="http://schemas.openxmlformats.org/officeDocument/2006/relationships" r:id="rId9" tooltip="IR A RESUMEN"/>
          <a:extLst>
            <a:ext uri="{FF2B5EF4-FFF2-40B4-BE49-F238E27FC236}">
              <a16:creationId xmlns="" xmlns:a16="http://schemas.microsoft.com/office/drawing/2014/main" id="{1AAC741A-45EB-4AC2-BF07-A864C0576CC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9296400"/>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246036" name="5 Imagen" descr="MC900433801.PNG">
          <a:hlinkClick xmlns:r="http://schemas.openxmlformats.org/officeDocument/2006/relationships" r:id="rId11" tooltip="IR A RESUMEN"/>
          <a:extLst>
            <a:ext uri="{FF2B5EF4-FFF2-40B4-BE49-F238E27FC236}">
              <a16:creationId xmlns="" xmlns:a16="http://schemas.microsoft.com/office/drawing/2014/main" id="{1424B3E2-F16C-457D-A36A-530CA03A7C9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9258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246037" name="7 Imagen" descr="MC900433801.PNG">
          <a:hlinkClick xmlns:r="http://schemas.openxmlformats.org/officeDocument/2006/relationships" r:id="rId12" tooltip="IR A RESUMEN"/>
          <a:extLst>
            <a:ext uri="{FF2B5EF4-FFF2-40B4-BE49-F238E27FC236}">
              <a16:creationId xmlns="" xmlns:a16="http://schemas.microsoft.com/office/drawing/2014/main" id="{2D7B4697-129B-4847-BE1F-09D3D186216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9250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246038" name="8 Imagen" descr="MC900433801.PNG">
          <a:hlinkClick xmlns:r="http://schemas.openxmlformats.org/officeDocument/2006/relationships" r:id="rId13" tooltip="IR A RESUMEN"/>
          <a:extLst>
            <a:ext uri="{FF2B5EF4-FFF2-40B4-BE49-F238E27FC236}">
              <a16:creationId xmlns="" xmlns:a16="http://schemas.microsoft.com/office/drawing/2014/main" id="{628FC89A-4D2D-4834-BF03-53F5FAB6C4C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69857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246039" name="9 Imagen" descr="MC900433801.PNG">
          <a:hlinkClick xmlns:r="http://schemas.openxmlformats.org/officeDocument/2006/relationships" r:id="rId14" tooltip="IR A RESUMEN"/>
          <a:extLst>
            <a:ext uri="{FF2B5EF4-FFF2-40B4-BE49-F238E27FC236}">
              <a16:creationId xmlns="" xmlns:a16="http://schemas.microsoft.com/office/drawing/2014/main" id="{5B9EC393-548F-4084-9CD4-043C4904791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0013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1246040" name="16 Imagen" descr="MC900433801.PNG">
          <a:hlinkClick xmlns:r="http://schemas.openxmlformats.org/officeDocument/2006/relationships" r:id="rId15" tooltip="IR A RESUMEN"/>
          <a:extLst>
            <a:ext uri="{FF2B5EF4-FFF2-40B4-BE49-F238E27FC236}">
              <a16:creationId xmlns="" xmlns:a16="http://schemas.microsoft.com/office/drawing/2014/main" id="{45C534A3-10F1-44D0-8F66-B9AC6F085BC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557117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1246041" name="17 Imagen" descr="MC900433801.PNG">
          <a:hlinkClick xmlns:r="http://schemas.openxmlformats.org/officeDocument/2006/relationships" r:id="rId16" tooltip="IR A RESUMEN"/>
          <a:extLst>
            <a:ext uri="{FF2B5EF4-FFF2-40B4-BE49-F238E27FC236}">
              <a16:creationId xmlns="" xmlns:a16="http://schemas.microsoft.com/office/drawing/2014/main" id="{BFE75CF0-E4AC-4687-8F3D-62BE22F408A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3998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1246042" name="18 Imagen" descr="MC900433801.PNG">
          <a:hlinkClick xmlns:r="http://schemas.openxmlformats.org/officeDocument/2006/relationships" r:id="rId17" tooltip="IR A RESUMEN"/>
          <a:extLst>
            <a:ext uri="{FF2B5EF4-FFF2-40B4-BE49-F238E27FC236}">
              <a16:creationId xmlns="" xmlns:a16="http://schemas.microsoft.com/office/drawing/2014/main" id="{C9BC37DF-C025-483A-AF85-18746D8AE98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73036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1246043" name="19 Imagen" descr="MC900433801.PNG">
          <a:hlinkClick xmlns:r="http://schemas.openxmlformats.org/officeDocument/2006/relationships" r:id="rId18" tooltip="IR A RESUMEN"/>
          <a:extLst>
            <a:ext uri="{FF2B5EF4-FFF2-40B4-BE49-F238E27FC236}">
              <a16:creationId xmlns="" xmlns:a16="http://schemas.microsoft.com/office/drawing/2014/main" id="{4E94C1A2-1CAA-4483-9581-FAE5FE13BA4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9884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1246044" name="20 Imagen" descr="MC900433801.PNG">
          <a:hlinkClick xmlns:r="http://schemas.openxmlformats.org/officeDocument/2006/relationships" r:id="rId19" tooltip="IR A RESUMEN"/>
          <a:extLst>
            <a:ext uri="{FF2B5EF4-FFF2-40B4-BE49-F238E27FC236}">
              <a16:creationId xmlns="" xmlns:a16="http://schemas.microsoft.com/office/drawing/2014/main" id="{FCC9A4C8-DD7B-4207-BDB7-394D4E7F3DF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73933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1246045" name="21 Imagen" descr="MC900433801.PNG">
          <a:hlinkClick xmlns:r="http://schemas.openxmlformats.org/officeDocument/2006/relationships" r:id="rId20" tooltip="IR A RESUMEN"/>
          <a:extLst>
            <a:ext uri="{FF2B5EF4-FFF2-40B4-BE49-F238E27FC236}">
              <a16:creationId xmlns="" xmlns:a16="http://schemas.microsoft.com/office/drawing/2014/main" id="{E3D37AC1-CDF0-4869-B00F-3A6BF539AF8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764286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352425</xdr:colOff>
      <xdr:row>0</xdr:row>
      <xdr:rowOff>133350</xdr:rowOff>
    </xdr:from>
    <xdr:to>
      <xdr:col>19</xdr:col>
      <xdr:colOff>104775</xdr:colOff>
      <xdr:row>7</xdr:row>
      <xdr:rowOff>276225</xdr:rowOff>
    </xdr:to>
    <xdr:graphicFrame macro="">
      <xdr:nvGraphicFramePr>
        <xdr:cNvPr id="123233" name="1 Gráfico">
          <a:extLst>
            <a:ext uri="{FF2B5EF4-FFF2-40B4-BE49-F238E27FC236}">
              <a16:creationId xmlns="" xmlns:a16="http://schemas.microsoft.com/office/drawing/2014/main" id="{FD399EE3-5894-44BD-A765-3CF7856DE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371475</xdr:colOff>
      <xdr:row>8</xdr:row>
      <xdr:rowOff>152400</xdr:rowOff>
    </xdr:from>
    <xdr:to>
      <xdr:col>19</xdr:col>
      <xdr:colOff>114300</xdr:colOff>
      <xdr:row>14</xdr:row>
      <xdr:rowOff>104775</xdr:rowOff>
    </xdr:to>
    <xdr:graphicFrame macro="">
      <xdr:nvGraphicFramePr>
        <xdr:cNvPr id="123234" name="2 Gráfico">
          <a:extLst>
            <a:ext uri="{FF2B5EF4-FFF2-40B4-BE49-F238E27FC236}">
              <a16:creationId xmlns="" xmlns:a16="http://schemas.microsoft.com/office/drawing/2014/main" id="{A02E9378-56C1-4DA2-BB84-4576DDD27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14</xdr:row>
      <xdr:rowOff>295275</xdr:rowOff>
    </xdr:from>
    <xdr:to>
      <xdr:col>19</xdr:col>
      <xdr:colOff>114300</xdr:colOff>
      <xdr:row>19</xdr:row>
      <xdr:rowOff>219075</xdr:rowOff>
    </xdr:to>
    <xdr:graphicFrame macro="">
      <xdr:nvGraphicFramePr>
        <xdr:cNvPr id="123235" name="3 Gráfico">
          <a:extLst>
            <a:ext uri="{FF2B5EF4-FFF2-40B4-BE49-F238E27FC236}">
              <a16:creationId xmlns="" xmlns:a16="http://schemas.microsoft.com/office/drawing/2014/main" id="{ACBBE909-B25D-4FE9-9759-63DE99723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314325</xdr:colOff>
      <xdr:row>19</xdr:row>
      <xdr:rowOff>485775</xdr:rowOff>
    </xdr:from>
    <xdr:to>
      <xdr:col>19</xdr:col>
      <xdr:colOff>133350</xdr:colOff>
      <xdr:row>34</xdr:row>
      <xdr:rowOff>133350</xdr:rowOff>
    </xdr:to>
    <xdr:graphicFrame macro="">
      <xdr:nvGraphicFramePr>
        <xdr:cNvPr id="123236" name="4 Gráfico">
          <a:extLst>
            <a:ext uri="{FF2B5EF4-FFF2-40B4-BE49-F238E27FC236}">
              <a16:creationId xmlns="" xmlns:a16="http://schemas.microsoft.com/office/drawing/2014/main" id="{1F97313A-C57C-4C86-B39B-A2E8A8893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314325</xdr:colOff>
      <xdr:row>36</xdr:row>
      <xdr:rowOff>38100</xdr:rowOff>
    </xdr:from>
    <xdr:to>
      <xdr:col>19</xdr:col>
      <xdr:colOff>190500</xdr:colOff>
      <xdr:row>56</xdr:row>
      <xdr:rowOff>28575</xdr:rowOff>
    </xdr:to>
    <xdr:graphicFrame macro="">
      <xdr:nvGraphicFramePr>
        <xdr:cNvPr id="123237" name="5 Gráfico">
          <a:extLst>
            <a:ext uri="{FF2B5EF4-FFF2-40B4-BE49-F238E27FC236}">
              <a16:creationId xmlns="" xmlns:a16="http://schemas.microsoft.com/office/drawing/2014/main" id="{4D745E8C-DF30-41C9-9C0E-7878CF2BA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323850</xdr:colOff>
      <xdr:row>57</xdr:row>
      <xdr:rowOff>57150</xdr:rowOff>
    </xdr:from>
    <xdr:to>
      <xdr:col>19</xdr:col>
      <xdr:colOff>200025</xdr:colOff>
      <xdr:row>78</xdr:row>
      <xdr:rowOff>9525</xdr:rowOff>
    </xdr:to>
    <xdr:graphicFrame macro="">
      <xdr:nvGraphicFramePr>
        <xdr:cNvPr id="123238" name="6 Gráfico">
          <a:extLst>
            <a:ext uri="{FF2B5EF4-FFF2-40B4-BE49-F238E27FC236}">
              <a16:creationId xmlns="" xmlns:a16="http://schemas.microsoft.com/office/drawing/2014/main" id="{C0EC7C7E-BAA5-4DA9-8BF3-B6AAEA652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238125</xdr:colOff>
      <xdr:row>1</xdr:row>
      <xdr:rowOff>28575</xdr:rowOff>
    </xdr:from>
    <xdr:to>
      <xdr:col>19</xdr:col>
      <xdr:colOff>95250</xdr:colOff>
      <xdr:row>7</xdr:row>
      <xdr:rowOff>381000</xdr:rowOff>
    </xdr:to>
    <xdr:graphicFrame macro="">
      <xdr:nvGraphicFramePr>
        <xdr:cNvPr id="105685" name="1 Gráfico">
          <a:extLst>
            <a:ext uri="{FF2B5EF4-FFF2-40B4-BE49-F238E27FC236}">
              <a16:creationId xmlns="" xmlns:a16="http://schemas.microsoft.com/office/drawing/2014/main" id="{F5AB750D-B3BA-4DE9-93D2-0F497F3F7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247650</xdr:colOff>
      <xdr:row>8</xdr:row>
      <xdr:rowOff>95250</xdr:rowOff>
    </xdr:from>
    <xdr:to>
      <xdr:col>19</xdr:col>
      <xdr:colOff>123825</xdr:colOff>
      <xdr:row>15</xdr:row>
      <xdr:rowOff>38100</xdr:rowOff>
    </xdr:to>
    <xdr:graphicFrame macro="">
      <xdr:nvGraphicFramePr>
        <xdr:cNvPr id="105686" name="2 Gráfico">
          <a:extLst>
            <a:ext uri="{FF2B5EF4-FFF2-40B4-BE49-F238E27FC236}">
              <a16:creationId xmlns="" xmlns:a16="http://schemas.microsoft.com/office/drawing/2014/main" id="{5C3C59BA-7B9C-4FCC-8BAC-A59757261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257175</xdr:colOff>
      <xdr:row>15</xdr:row>
      <xdr:rowOff>228600</xdr:rowOff>
    </xdr:from>
    <xdr:to>
      <xdr:col>19</xdr:col>
      <xdr:colOff>123825</xdr:colOff>
      <xdr:row>24</xdr:row>
      <xdr:rowOff>123825</xdr:rowOff>
    </xdr:to>
    <xdr:graphicFrame macro="">
      <xdr:nvGraphicFramePr>
        <xdr:cNvPr id="105687" name="3 Gráfico">
          <a:extLst>
            <a:ext uri="{FF2B5EF4-FFF2-40B4-BE49-F238E27FC236}">
              <a16:creationId xmlns="" xmlns:a16="http://schemas.microsoft.com/office/drawing/2014/main" id="{E2BA2660-B9F0-4EF7-9315-85FD44E89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276225</xdr:colOff>
      <xdr:row>26</xdr:row>
      <xdr:rowOff>85725</xdr:rowOff>
    </xdr:from>
    <xdr:to>
      <xdr:col>19</xdr:col>
      <xdr:colOff>161925</xdr:colOff>
      <xdr:row>46</xdr:row>
      <xdr:rowOff>57150</xdr:rowOff>
    </xdr:to>
    <xdr:graphicFrame macro="">
      <xdr:nvGraphicFramePr>
        <xdr:cNvPr id="105688" name="4 Gráfico">
          <a:extLst>
            <a:ext uri="{FF2B5EF4-FFF2-40B4-BE49-F238E27FC236}">
              <a16:creationId xmlns="" xmlns:a16="http://schemas.microsoft.com/office/drawing/2014/main" id="{E9614EAA-4318-46CC-A771-2831C8A19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1</xdr:row>
      <xdr:rowOff>38100</xdr:rowOff>
    </xdr:from>
    <xdr:to>
      <xdr:col>19</xdr:col>
      <xdr:colOff>161925</xdr:colOff>
      <xdr:row>8</xdr:row>
      <xdr:rowOff>142875</xdr:rowOff>
    </xdr:to>
    <xdr:graphicFrame macro="">
      <xdr:nvGraphicFramePr>
        <xdr:cNvPr id="217346" name="1 Gráfico">
          <a:extLst>
            <a:ext uri="{FF2B5EF4-FFF2-40B4-BE49-F238E27FC236}">
              <a16:creationId xmlns="" xmlns:a16="http://schemas.microsoft.com/office/drawing/2014/main" id="{DE4E9EB6-C4D0-43F7-B49B-81E92E389D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8</xdr:row>
      <xdr:rowOff>371475</xdr:rowOff>
    </xdr:from>
    <xdr:to>
      <xdr:col>19</xdr:col>
      <xdr:colOff>152400</xdr:colOff>
      <xdr:row>15</xdr:row>
      <xdr:rowOff>276225</xdr:rowOff>
    </xdr:to>
    <xdr:graphicFrame macro="">
      <xdr:nvGraphicFramePr>
        <xdr:cNvPr id="217347" name="2 Gráfico">
          <a:extLst>
            <a:ext uri="{FF2B5EF4-FFF2-40B4-BE49-F238E27FC236}">
              <a16:creationId xmlns="" xmlns:a16="http://schemas.microsoft.com/office/drawing/2014/main" id="{2D1F5AAF-1EBE-43C5-A82F-C5B9440382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371475</xdr:colOff>
      <xdr:row>15</xdr:row>
      <xdr:rowOff>476250</xdr:rowOff>
    </xdr:from>
    <xdr:to>
      <xdr:col>19</xdr:col>
      <xdr:colOff>161925</xdr:colOff>
      <xdr:row>27</xdr:row>
      <xdr:rowOff>9525</xdr:rowOff>
    </xdr:to>
    <xdr:graphicFrame macro="">
      <xdr:nvGraphicFramePr>
        <xdr:cNvPr id="217348" name="3 Gráfico">
          <a:extLst>
            <a:ext uri="{FF2B5EF4-FFF2-40B4-BE49-F238E27FC236}">
              <a16:creationId xmlns="" xmlns:a16="http://schemas.microsoft.com/office/drawing/2014/main" id="{4E3A870F-CC20-4F0C-B2C4-9A05B1A09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29</xdr:row>
      <xdr:rowOff>9525</xdr:rowOff>
    </xdr:from>
    <xdr:to>
      <xdr:col>19</xdr:col>
      <xdr:colOff>161925</xdr:colOff>
      <xdr:row>49</xdr:row>
      <xdr:rowOff>95250</xdr:rowOff>
    </xdr:to>
    <xdr:graphicFrame macro="">
      <xdr:nvGraphicFramePr>
        <xdr:cNvPr id="217349" name="4 Gráfico">
          <a:extLst>
            <a:ext uri="{FF2B5EF4-FFF2-40B4-BE49-F238E27FC236}">
              <a16:creationId xmlns="" xmlns:a16="http://schemas.microsoft.com/office/drawing/2014/main" id="{28B08ABA-5F52-4310-AD8D-6B66BF169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50</xdr:row>
      <xdr:rowOff>114300</xdr:rowOff>
    </xdr:from>
    <xdr:to>
      <xdr:col>19</xdr:col>
      <xdr:colOff>142875</xdr:colOff>
      <xdr:row>70</xdr:row>
      <xdr:rowOff>0</xdr:rowOff>
    </xdr:to>
    <xdr:graphicFrame macro="">
      <xdr:nvGraphicFramePr>
        <xdr:cNvPr id="217350" name="5 Gráfico">
          <a:extLst>
            <a:ext uri="{FF2B5EF4-FFF2-40B4-BE49-F238E27FC236}">
              <a16:creationId xmlns="" xmlns:a16="http://schemas.microsoft.com/office/drawing/2014/main" id="{31979F62-0EE7-4A76-A98E-441D46E8A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304800</xdr:colOff>
      <xdr:row>1</xdr:row>
      <xdr:rowOff>28575</xdr:rowOff>
    </xdr:from>
    <xdr:to>
      <xdr:col>18</xdr:col>
      <xdr:colOff>657225</xdr:colOff>
      <xdr:row>8</xdr:row>
      <xdr:rowOff>323850</xdr:rowOff>
    </xdr:to>
    <xdr:graphicFrame macro="">
      <xdr:nvGraphicFramePr>
        <xdr:cNvPr id="243913" name="1 Gráfico">
          <a:extLst>
            <a:ext uri="{FF2B5EF4-FFF2-40B4-BE49-F238E27FC236}">
              <a16:creationId xmlns="" xmlns:a16="http://schemas.microsoft.com/office/drawing/2014/main" id="{EEE5807B-5DEE-407E-8F63-69120B722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304800</xdr:colOff>
      <xdr:row>9</xdr:row>
      <xdr:rowOff>57150</xdr:rowOff>
    </xdr:from>
    <xdr:to>
      <xdr:col>18</xdr:col>
      <xdr:colOff>666750</xdr:colOff>
      <xdr:row>16</xdr:row>
      <xdr:rowOff>371475</xdr:rowOff>
    </xdr:to>
    <xdr:graphicFrame macro="">
      <xdr:nvGraphicFramePr>
        <xdr:cNvPr id="243914" name="2 Gráfico">
          <a:extLst>
            <a:ext uri="{FF2B5EF4-FFF2-40B4-BE49-F238E27FC236}">
              <a16:creationId xmlns="" xmlns:a16="http://schemas.microsoft.com/office/drawing/2014/main" id="{AC36085E-005B-4F31-8B74-364F8D403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17</xdr:row>
      <xdr:rowOff>104775</xdr:rowOff>
    </xdr:from>
    <xdr:to>
      <xdr:col>19</xdr:col>
      <xdr:colOff>0</xdr:colOff>
      <xdr:row>28</xdr:row>
      <xdr:rowOff>104775</xdr:rowOff>
    </xdr:to>
    <xdr:graphicFrame macro="">
      <xdr:nvGraphicFramePr>
        <xdr:cNvPr id="243915" name="3 Gráfico">
          <a:extLst>
            <a:ext uri="{FF2B5EF4-FFF2-40B4-BE49-F238E27FC236}">
              <a16:creationId xmlns="" xmlns:a16="http://schemas.microsoft.com/office/drawing/2014/main" id="{73C370C8-0D2F-42AD-944A-8FC4D7892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371475</xdr:colOff>
      <xdr:row>30</xdr:row>
      <xdr:rowOff>19050</xdr:rowOff>
    </xdr:from>
    <xdr:to>
      <xdr:col>18</xdr:col>
      <xdr:colOff>676275</xdr:colOff>
      <xdr:row>49</xdr:row>
      <xdr:rowOff>47625</xdr:rowOff>
    </xdr:to>
    <xdr:graphicFrame macro="">
      <xdr:nvGraphicFramePr>
        <xdr:cNvPr id="243916" name="4 Gráfico">
          <a:extLst>
            <a:ext uri="{FF2B5EF4-FFF2-40B4-BE49-F238E27FC236}">
              <a16:creationId xmlns="" xmlns:a16="http://schemas.microsoft.com/office/drawing/2014/main" id="{235ABCDB-9468-439B-A673-A18AE00F3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9</xdr:row>
      <xdr:rowOff>9525</xdr:rowOff>
    </xdr:from>
    <xdr:to>
      <xdr:col>8</xdr:col>
      <xdr:colOff>542925</xdr:colOff>
      <xdr:row>27</xdr:row>
      <xdr:rowOff>104775</xdr:rowOff>
    </xdr:to>
    <xdr:graphicFrame macro="">
      <xdr:nvGraphicFramePr>
        <xdr:cNvPr id="61741" name="3 Gráfico">
          <a:extLst>
            <a:ext uri="{FF2B5EF4-FFF2-40B4-BE49-F238E27FC236}">
              <a16:creationId xmlns="" xmlns:a16="http://schemas.microsoft.com/office/drawing/2014/main" id="{8B6C2386-3F80-48A4-B240-470F5F267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28</xdr:row>
      <xdr:rowOff>66675</xdr:rowOff>
    </xdr:from>
    <xdr:to>
      <xdr:col>8</xdr:col>
      <xdr:colOff>533400</xdr:colOff>
      <xdr:row>47</xdr:row>
      <xdr:rowOff>95250</xdr:rowOff>
    </xdr:to>
    <xdr:graphicFrame macro="">
      <xdr:nvGraphicFramePr>
        <xdr:cNvPr id="61742" name="4 Gráfico">
          <a:extLst>
            <a:ext uri="{FF2B5EF4-FFF2-40B4-BE49-F238E27FC236}">
              <a16:creationId xmlns="" xmlns:a16="http://schemas.microsoft.com/office/drawing/2014/main" id="{A01A3EC5-EA3E-4253-9527-536A5D662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48</xdr:row>
      <xdr:rowOff>142875</xdr:rowOff>
    </xdr:from>
    <xdr:to>
      <xdr:col>8</xdr:col>
      <xdr:colOff>514350</xdr:colOff>
      <xdr:row>68</xdr:row>
      <xdr:rowOff>28575</xdr:rowOff>
    </xdr:to>
    <xdr:graphicFrame macro="">
      <xdr:nvGraphicFramePr>
        <xdr:cNvPr id="61743" name="5 Gráfico">
          <a:extLst>
            <a:ext uri="{FF2B5EF4-FFF2-40B4-BE49-F238E27FC236}">
              <a16:creationId xmlns="" xmlns:a16="http://schemas.microsoft.com/office/drawing/2014/main" id="{7698B5BF-F63D-4634-BA67-6E46CFD3E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69</xdr:row>
      <xdr:rowOff>57150</xdr:rowOff>
    </xdr:from>
    <xdr:to>
      <xdr:col>8</xdr:col>
      <xdr:colOff>514350</xdr:colOff>
      <xdr:row>88</xdr:row>
      <xdr:rowOff>85725</xdr:rowOff>
    </xdr:to>
    <xdr:graphicFrame macro="">
      <xdr:nvGraphicFramePr>
        <xdr:cNvPr id="61744" name="6 Gráfico">
          <a:extLst>
            <a:ext uri="{FF2B5EF4-FFF2-40B4-BE49-F238E27FC236}">
              <a16:creationId xmlns="" xmlns:a16="http://schemas.microsoft.com/office/drawing/2014/main" id="{58B51358-9A28-49A9-8EB5-62010072C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ares2743@hotmail.com" TargetMode="External"/><Relationship Id="rId3" Type="http://schemas.openxmlformats.org/officeDocument/2006/relationships/hyperlink" Target="mailto:johannaquintero971@gmail.com" TargetMode="External"/><Relationship Id="rId7" Type="http://schemas.openxmlformats.org/officeDocument/2006/relationships/hyperlink" Target="mailto:pecos.pecas@hotmail.com" TargetMode="External"/><Relationship Id="rId2" Type="http://schemas.openxmlformats.org/officeDocument/2006/relationships/hyperlink" Target="mailto:estefaniaescalante_22@outlook.es" TargetMode="External"/><Relationship Id="rId1" Type="http://schemas.openxmlformats.org/officeDocument/2006/relationships/hyperlink" Target="mailto:pecos.pecas@hotmail.com" TargetMode="External"/><Relationship Id="rId6" Type="http://schemas.openxmlformats.org/officeDocument/2006/relationships/hyperlink" Target="mailto:joalbear@hotmail.com" TargetMode="External"/><Relationship Id="rId11" Type="http://schemas.openxmlformats.org/officeDocument/2006/relationships/drawing" Target="../drawings/drawing1.xml"/><Relationship Id="rId5" Type="http://schemas.openxmlformats.org/officeDocument/2006/relationships/hyperlink" Target="mailto:tatianita080212@hotmail.com" TargetMode="External"/><Relationship Id="rId10" Type="http://schemas.openxmlformats.org/officeDocument/2006/relationships/printerSettings" Target="../printerSettings/printerSettings1.bin"/><Relationship Id="rId4" Type="http://schemas.openxmlformats.org/officeDocument/2006/relationships/hyperlink" Target="mailto:rubiamarce1012@hotmail.com" TargetMode="External"/><Relationship Id="rId9" Type="http://schemas.openxmlformats.org/officeDocument/2006/relationships/hyperlink" Target="mailto:judithgutierrez@hot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hyperlink" Target="mailto:rubiamarce1012@hotmail.com" TargetMode="External"/><Relationship Id="rId18" Type="http://schemas.openxmlformats.org/officeDocument/2006/relationships/hyperlink" Target="mailto:pecos.pecas@hotmail.com" TargetMode="External"/><Relationship Id="rId26" Type="http://schemas.openxmlformats.org/officeDocument/2006/relationships/hyperlink" Target="mailto:pecos.pecas@hotmail.com" TargetMode="External"/><Relationship Id="rId39" Type="http://schemas.openxmlformats.org/officeDocument/2006/relationships/vmlDrawing" Target="../drawings/vmlDrawing3.vml"/><Relationship Id="rId21" Type="http://schemas.openxmlformats.org/officeDocument/2006/relationships/hyperlink" Target="mailto:pecos.pecas@hotmail.com" TargetMode="External"/><Relationship Id="rId34" Type="http://schemas.openxmlformats.org/officeDocument/2006/relationships/hyperlink" Target="mailto:pecos.pecas@hotmail.com" TargetMode="External"/><Relationship Id="rId7" Type="http://schemas.openxmlformats.org/officeDocument/2006/relationships/hyperlink" Target="mailto:johannaquintero971@hotmail.com" TargetMode="External"/><Relationship Id="rId12" Type="http://schemas.openxmlformats.org/officeDocument/2006/relationships/hyperlink" Target="mailto:rubiamarce1012@hotmail.com" TargetMode="External"/><Relationship Id="rId17" Type="http://schemas.openxmlformats.org/officeDocument/2006/relationships/hyperlink" Target="mailto:pecos.pecas@hotmail.com" TargetMode="External"/><Relationship Id="rId25" Type="http://schemas.openxmlformats.org/officeDocument/2006/relationships/hyperlink" Target="mailto:pecos.pecas@hotmail.com" TargetMode="External"/><Relationship Id="rId33" Type="http://schemas.openxmlformats.org/officeDocument/2006/relationships/hyperlink" Target="mailto:pecos.pecas@hotmail.com" TargetMode="External"/><Relationship Id="rId38" Type="http://schemas.openxmlformats.org/officeDocument/2006/relationships/printerSettings" Target="../printerSettings/printerSettings14.bin"/><Relationship Id="rId2" Type="http://schemas.openxmlformats.org/officeDocument/2006/relationships/hyperlink" Target="mailto:pecos.pecas@hotmail.com" TargetMode="External"/><Relationship Id="rId16" Type="http://schemas.openxmlformats.org/officeDocument/2006/relationships/hyperlink" Target="mailto:pecos.pecas@hotmail.com" TargetMode="External"/><Relationship Id="rId20" Type="http://schemas.openxmlformats.org/officeDocument/2006/relationships/hyperlink" Target="mailto:pecos.pecas@hotmail.com" TargetMode="External"/><Relationship Id="rId29" Type="http://schemas.openxmlformats.org/officeDocument/2006/relationships/hyperlink" Target="mailto:pecos.pecas@hotmail.com" TargetMode="External"/><Relationship Id="rId1" Type="http://schemas.openxmlformats.org/officeDocument/2006/relationships/hyperlink" Target="mailto:pecos.pecas@hotmail.com" TargetMode="External"/><Relationship Id="rId6" Type="http://schemas.openxmlformats.org/officeDocument/2006/relationships/hyperlink" Target="mailto:pecos.pecas@hotmail.com" TargetMode="External"/><Relationship Id="rId11" Type="http://schemas.openxmlformats.org/officeDocument/2006/relationships/hyperlink" Target="mailto:rubiamarce1012@hotmail.com" TargetMode="External"/><Relationship Id="rId24" Type="http://schemas.openxmlformats.org/officeDocument/2006/relationships/hyperlink" Target="mailto:pecos.pecas@hotmail.com" TargetMode="External"/><Relationship Id="rId32" Type="http://schemas.openxmlformats.org/officeDocument/2006/relationships/hyperlink" Target="mailto:pecos.pecas@hotmail.com" TargetMode="External"/><Relationship Id="rId37" Type="http://schemas.openxmlformats.org/officeDocument/2006/relationships/hyperlink" Target="mailto:pecos.pecas@hotmail.com" TargetMode="External"/><Relationship Id="rId40" Type="http://schemas.openxmlformats.org/officeDocument/2006/relationships/comments" Target="../comments3.xml"/><Relationship Id="rId5" Type="http://schemas.openxmlformats.org/officeDocument/2006/relationships/hyperlink" Target="mailto:pecos.pecas@hotmail.com" TargetMode="External"/><Relationship Id="rId15" Type="http://schemas.openxmlformats.org/officeDocument/2006/relationships/hyperlink" Target="mailto:rubiamarce1012@hotmail.com" TargetMode="External"/><Relationship Id="rId23" Type="http://schemas.openxmlformats.org/officeDocument/2006/relationships/hyperlink" Target="mailto:pecos.pecas@hotmail.com" TargetMode="External"/><Relationship Id="rId28" Type="http://schemas.openxmlformats.org/officeDocument/2006/relationships/hyperlink" Target="mailto:pecos.pecas@hotmail.com" TargetMode="External"/><Relationship Id="rId36" Type="http://schemas.openxmlformats.org/officeDocument/2006/relationships/hyperlink" Target="mailto:pecos.pecas@hotmail.com" TargetMode="External"/><Relationship Id="rId10" Type="http://schemas.openxmlformats.org/officeDocument/2006/relationships/hyperlink" Target="mailto:johannaquintero971@hotmail.com" TargetMode="External"/><Relationship Id="rId19" Type="http://schemas.openxmlformats.org/officeDocument/2006/relationships/hyperlink" Target="mailto:pecos.pecas@hotmail.com" TargetMode="External"/><Relationship Id="rId31" Type="http://schemas.openxmlformats.org/officeDocument/2006/relationships/hyperlink" Target="mailto:pecos.pecas@hotmail.com" TargetMode="External"/><Relationship Id="rId4" Type="http://schemas.openxmlformats.org/officeDocument/2006/relationships/hyperlink" Target="mailto:pecos.pecas@hotmail.com" TargetMode="External"/><Relationship Id="rId9" Type="http://schemas.openxmlformats.org/officeDocument/2006/relationships/hyperlink" Target="mailto:johannaquintero971@hotmail.com" TargetMode="External"/><Relationship Id="rId14" Type="http://schemas.openxmlformats.org/officeDocument/2006/relationships/hyperlink" Target="mailto:rubiamarce1012@hotmail.com" TargetMode="External"/><Relationship Id="rId22" Type="http://schemas.openxmlformats.org/officeDocument/2006/relationships/hyperlink" Target="mailto:rubiamarce1012@hotmail.com" TargetMode="External"/><Relationship Id="rId27" Type="http://schemas.openxmlformats.org/officeDocument/2006/relationships/hyperlink" Target="mailto:pecos.pecas@hotmail.com" TargetMode="External"/><Relationship Id="rId30" Type="http://schemas.openxmlformats.org/officeDocument/2006/relationships/hyperlink" Target="mailto:pecos.pecas@hotmail.com" TargetMode="External"/><Relationship Id="rId35" Type="http://schemas.openxmlformats.org/officeDocument/2006/relationships/hyperlink" Target="mailto:pecos.pecas@hotmail.com" TargetMode="External"/><Relationship Id="rId8" Type="http://schemas.openxmlformats.org/officeDocument/2006/relationships/hyperlink" Target="mailto:johannaquintero971@hotmail.com" TargetMode="External"/><Relationship Id="rId3" Type="http://schemas.openxmlformats.org/officeDocument/2006/relationships/hyperlink" Target="mailto:pecos.pecas@hot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pecos.pecas@hotmail.com"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pecos.pecas@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opLeftCell="A5" workbookViewId="0">
      <selection activeCell="M10" sqref="M10"/>
    </sheetView>
  </sheetViews>
  <sheetFormatPr baseColWidth="10" defaultColWidth="12" defaultRowHeight="14.25" x14ac:dyDescent="0.2"/>
  <cols>
    <col min="1" max="2" width="12" style="87"/>
    <col min="3" max="3" width="18.5" style="87" customWidth="1"/>
    <col min="4" max="4" width="24.6640625" style="87" customWidth="1"/>
    <col min="5" max="5" width="17.33203125" style="87" customWidth="1"/>
    <col min="6" max="6" width="10" style="87" customWidth="1"/>
    <col min="7" max="7" width="12.1640625" style="87" customWidth="1"/>
    <col min="8" max="8" width="19" style="87" customWidth="1"/>
    <col min="9" max="9" width="21.33203125" style="87" customWidth="1"/>
    <col min="10" max="16384" width="12" style="87"/>
  </cols>
  <sheetData>
    <row r="1" spans="1:9" ht="27" customHeight="1" x14ac:dyDescent="0.2">
      <c r="A1" s="218"/>
      <c r="B1" s="219"/>
      <c r="C1" s="224" t="s">
        <v>0</v>
      </c>
      <c r="D1" s="225"/>
      <c r="E1" s="225"/>
      <c r="F1" s="225"/>
      <c r="G1" s="225"/>
      <c r="H1" s="226" t="s">
        <v>1</v>
      </c>
      <c r="I1" s="227"/>
    </row>
    <row r="2" spans="1:9" ht="27.75" customHeight="1" x14ac:dyDescent="0.2">
      <c r="A2" s="220"/>
      <c r="B2" s="221"/>
      <c r="C2" s="224" t="s">
        <v>2</v>
      </c>
      <c r="D2" s="225"/>
      <c r="E2" s="225"/>
      <c r="F2" s="225"/>
      <c r="G2" s="225"/>
      <c r="H2" s="95">
        <v>42776</v>
      </c>
      <c r="I2" s="88" t="s">
        <v>3</v>
      </c>
    </row>
    <row r="3" spans="1:9" ht="21" customHeight="1" x14ac:dyDescent="0.2">
      <c r="A3" s="222"/>
      <c r="B3" s="223"/>
      <c r="C3" s="224" t="s">
        <v>4</v>
      </c>
      <c r="D3" s="225"/>
      <c r="E3" s="225"/>
      <c r="F3" s="225"/>
      <c r="G3" s="225"/>
      <c r="H3" s="226" t="s">
        <v>5</v>
      </c>
      <c r="I3" s="227"/>
    </row>
    <row r="4" spans="1:9" ht="5.25" customHeight="1" x14ac:dyDescent="0.2"/>
    <row r="5" spans="1:9" ht="34.5" customHeight="1" x14ac:dyDescent="0.2">
      <c r="A5" s="228" t="s">
        <v>6</v>
      </c>
      <c r="B5" s="228"/>
      <c r="C5" s="228"/>
      <c r="D5" s="228"/>
      <c r="E5" s="228"/>
      <c r="F5" s="228"/>
      <c r="G5" s="228"/>
      <c r="H5" s="228"/>
      <c r="I5" s="228"/>
    </row>
    <row r="6" spans="1:9" ht="23.25" customHeight="1" x14ac:dyDescent="0.2">
      <c r="A6" s="229" t="s">
        <v>7</v>
      </c>
      <c r="B6" s="230"/>
      <c r="C6" s="230"/>
      <c r="D6" s="230"/>
      <c r="E6" s="230"/>
      <c r="F6" s="231" t="s">
        <v>8</v>
      </c>
      <c r="G6" s="232"/>
      <c r="H6" s="232"/>
      <c r="I6" s="232"/>
    </row>
    <row r="7" spans="1:9" ht="15" customHeight="1" x14ac:dyDescent="0.2">
      <c r="A7" s="233"/>
      <c r="B7" s="234"/>
      <c r="C7" s="234"/>
      <c r="D7" s="234"/>
      <c r="E7" s="234"/>
      <c r="F7" s="235"/>
      <c r="G7" s="235"/>
      <c r="H7" s="235"/>
      <c r="I7" s="235"/>
    </row>
    <row r="8" spans="1:9" ht="15" customHeight="1" x14ac:dyDescent="0.2">
      <c r="A8" s="233"/>
      <c r="B8" s="234"/>
      <c r="C8" s="234"/>
      <c r="D8" s="234"/>
      <c r="E8" s="234"/>
      <c r="F8" s="236" t="s">
        <v>9</v>
      </c>
      <c r="G8" s="237"/>
      <c r="H8" s="238">
        <v>354498001749</v>
      </c>
      <c r="I8" s="239"/>
    </row>
    <row r="9" spans="1:9" ht="20.100000000000001" customHeight="1" x14ac:dyDescent="0.2">
      <c r="A9" s="89" t="s">
        <v>10</v>
      </c>
      <c r="B9" s="90"/>
      <c r="C9" s="240" t="s">
        <v>376</v>
      </c>
      <c r="D9" s="240"/>
      <c r="E9" s="241"/>
      <c r="F9" s="242" t="s">
        <v>11</v>
      </c>
      <c r="G9" s="243"/>
      <c r="H9" s="244" t="s">
        <v>377</v>
      </c>
      <c r="I9" s="245"/>
    </row>
    <row r="10" spans="1:9" ht="20.100000000000001" customHeight="1" x14ac:dyDescent="0.2">
      <c r="A10" s="246" t="s">
        <v>12</v>
      </c>
      <c r="B10" s="247"/>
      <c r="C10" s="248" t="s">
        <v>378</v>
      </c>
      <c r="D10" s="240"/>
      <c r="E10" s="240"/>
      <c r="F10" s="241"/>
      <c r="G10" s="91" t="s">
        <v>13</v>
      </c>
      <c r="H10" s="249">
        <v>5694834</v>
      </c>
      <c r="I10" s="250"/>
    </row>
    <row r="11" spans="1:9" ht="20.100000000000001" customHeight="1" x14ac:dyDescent="0.2">
      <c r="A11" s="246" t="s">
        <v>14</v>
      </c>
      <c r="B11" s="247"/>
      <c r="C11" s="240" t="s">
        <v>379</v>
      </c>
      <c r="D11" s="240"/>
      <c r="E11" s="240"/>
      <c r="F11" s="241"/>
      <c r="G11" s="91" t="s">
        <v>15</v>
      </c>
      <c r="H11" s="253" t="s">
        <v>429</v>
      </c>
      <c r="I11" s="254"/>
    </row>
    <row r="12" spans="1:9" ht="19.5" customHeight="1" x14ac:dyDescent="0.2">
      <c r="A12" s="255" t="s">
        <v>16</v>
      </c>
      <c r="B12" s="256"/>
      <c r="C12" s="256"/>
      <c r="D12" s="256"/>
      <c r="E12" s="256"/>
      <c r="F12" s="256"/>
      <c r="G12" s="256"/>
      <c r="H12" s="256"/>
      <c r="I12" s="257"/>
    </row>
    <row r="13" spans="1:9" ht="20.100000000000001" customHeight="1" x14ac:dyDescent="0.2">
      <c r="A13" s="258" t="s">
        <v>17</v>
      </c>
      <c r="B13" s="258"/>
      <c r="C13" s="258"/>
      <c r="D13" s="258" t="s">
        <v>18</v>
      </c>
      <c r="E13" s="258"/>
      <c r="F13" s="258"/>
      <c r="G13" s="258" t="s">
        <v>19</v>
      </c>
      <c r="H13" s="258"/>
      <c r="I13" s="258"/>
    </row>
    <row r="14" spans="1:9" ht="20.100000000000001" customHeight="1" x14ac:dyDescent="0.2">
      <c r="A14" s="252" t="s">
        <v>380</v>
      </c>
      <c r="B14" s="252"/>
      <c r="C14" s="252"/>
      <c r="D14" s="252" t="s">
        <v>381</v>
      </c>
      <c r="E14" s="252"/>
      <c r="F14" s="252"/>
      <c r="G14" s="251" t="s">
        <v>382</v>
      </c>
      <c r="H14" s="252"/>
      <c r="I14" s="252"/>
    </row>
    <row r="15" spans="1:9" ht="20.100000000000001" customHeight="1" x14ac:dyDescent="0.2">
      <c r="A15" s="252" t="s">
        <v>383</v>
      </c>
      <c r="B15" s="252"/>
      <c r="C15" s="252"/>
      <c r="D15" s="252" t="s">
        <v>381</v>
      </c>
      <c r="E15" s="252"/>
      <c r="F15" s="252"/>
      <c r="G15" s="251" t="s">
        <v>384</v>
      </c>
      <c r="H15" s="252"/>
      <c r="I15" s="252"/>
    </row>
    <row r="16" spans="1:9" ht="20.100000000000001" customHeight="1" x14ac:dyDescent="0.2">
      <c r="A16" s="252" t="s">
        <v>386</v>
      </c>
      <c r="B16" s="252"/>
      <c r="C16" s="252"/>
      <c r="D16" s="252" t="s">
        <v>381</v>
      </c>
      <c r="E16" s="252"/>
      <c r="F16" s="252"/>
      <c r="G16" s="251" t="s">
        <v>385</v>
      </c>
      <c r="H16" s="252"/>
      <c r="I16" s="252"/>
    </row>
    <row r="17" spans="1:9" ht="20.100000000000001" customHeight="1" x14ac:dyDescent="0.2">
      <c r="A17" s="259" t="s">
        <v>387</v>
      </c>
      <c r="B17" s="259"/>
      <c r="C17" s="259"/>
      <c r="D17" s="259" t="s">
        <v>381</v>
      </c>
      <c r="E17" s="259"/>
      <c r="F17" s="259"/>
      <c r="G17" s="251" t="s">
        <v>388</v>
      </c>
      <c r="H17" s="259"/>
      <c r="I17" s="259"/>
    </row>
    <row r="18" spans="1:9" ht="20.100000000000001" customHeight="1" x14ac:dyDescent="0.2">
      <c r="A18" s="259" t="s">
        <v>389</v>
      </c>
      <c r="B18" s="259"/>
      <c r="C18" s="259"/>
      <c r="D18" s="259" t="s">
        <v>390</v>
      </c>
      <c r="E18" s="259"/>
      <c r="F18" s="259"/>
      <c r="G18" s="251" t="s">
        <v>391</v>
      </c>
      <c r="H18" s="259"/>
      <c r="I18" s="259"/>
    </row>
    <row r="19" spans="1:9" ht="20.100000000000001" customHeight="1" x14ac:dyDescent="0.2">
      <c r="A19" s="259" t="s">
        <v>997</v>
      </c>
      <c r="B19" s="259"/>
      <c r="C19" s="259"/>
      <c r="D19" s="259" t="s">
        <v>992</v>
      </c>
      <c r="E19" s="259"/>
      <c r="F19" s="259"/>
      <c r="G19" s="251" t="s">
        <v>378</v>
      </c>
      <c r="H19" s="259"/>
      <c r="I19" s="259"/>
    </row>
    <row r="20" spans="1:9" ht="20.100000000000001" customHeight="1" x14ac:dyDescent="0.2">
      <c r="A20" s="259" t="s">
        <v>993</v>
      </c>
      <c r="B20" s="259"/>
      <c r="C20" s="259"/>
      <c r="D20" s="259" t="s">
        <v>994</v>
      </c>
      <c r="E20" s="259"/>
      <c r="F20" s="259"/>
      <c r="G20" s="251" t="s">
        <v>995</v>
      </c>
      <c r="H20" s="259"/>
      <c r="I20" s="259"/>
    </row>
    <row r="21" spans="1:9" ht="20.100000000000001" customHeight="1" x14ac:dyDescent="0.2">
      <c r="A21" s="259" t="s">
        <v>996</v>
      </c>
      <c r="B21" s="259"/>
      <c r="C21" s="259"/>
      <c r="D21" s="259" t="s">
        <v>381</v>
      </c>
      <c r="E21" s="259"/>
      <c r="F21" s="259"/>
      <c r="G21" s="251" t="s">
        <v>998</v>
      </c>
      <c r="H21" s="259"/>
      <c r="I21" s="259"/>
    </row>
    <row r="22" spans="1:9" ht="20.100000000000001" customHeight="1" x14ac:dyDescent="0.2">
      <c r="A22" s="259"/>
      <c r="B22" s="259"/>
      <c r="C22" s="259"/>
      <c r="D22" s="259"/>
      <c r="E22" s="259"/>
      <c r="F22" s="259"/>
      <c r="G22" s="251"/>
      <c r="H22" s="259"/>
      <c r="I22" s="259"/>
    </row>
    <row r="23" spans="1:9" s="92" customFormat="1" ht="20.25" x14ac:dyDescent="0.3">
      <c r="A23" s="252"/>
      <c r="B23" s="252"/>
      <c r="C23" s="252"/>
      <c r="D23" s="252"/>
      <c r="E23" s="252"/>
      <c r="F23" s="252"/>
      <c r="G23" s="251"/>
      <c r="H23" s="252"/>
      <c r="I23" s="252"/>
    </row>
    <row r="24" spans="1:9" ht="30" customHeight="1" x14ac:dyDescent="0.2">
      <c r="A24" s="260" t="s">
        <v>20</v>
      </c>
      <c r="B24" s="260"/>
      <c r="C24" s="260"/>
      <c r="D24" s="260"/>
      <c r="E24" s="260"/>
      <c r="F24" s="260"/>
      <c r="G24" s="260"/>
      <c r="H24" s="260"/>
      <c r="I24" s="260"/>
    </row>
    <row r="25" spans="1:9" ht="33.75" customHeight="1" x14ac:dyDescent="0.2">
      <c r="A25" s="258" t="s">
        <v>17</v>
      </c>
      <c r="B25" s="258"/>
      <c r="C25" s="258"/>
      <c r="D25" s="258" t="s">
        <v>18</v>
      </c>
      <c r="E25" s="258"/>
      <c r="F25" s="258"/>
      <c r="G25" s="258" t="s">
        <v>21</v>
      </c>
      <c r="H25" s="258"/>
      <c r="I25" s="258"/>
    </row>
    <row r="26" spans="1:9" ht="20.100000000000001" customHeight="1" x14ac:dyDescent="0.2">
      <c r="A26" s="259"/>
      <c r="B26" s="259"/>
      <c r="C26" s="259"/>
      <c r="D26" s="259"/>
      <c r="E26" s="259"/>
      <c r="F26" s="259"/>
      <c r="G26" s="259"/>
      <c r="H26" s="259"/>
      <c r="I26" s="259"/>
    </row>
    <row r="27" spans="1:9" ht="20.100000000000001" customHeight="1" x14ac:dyDescent="0.2">
      <c r="A27" s="259"/>
      <c r="B27" s="259"/>
      <c r="C27" s="259"/>
      <c r="D27" s="259"/>
      <c r="E27" s="259"/>
      <c r="F27" s="259"/>
      <c r="G27" s="259"/>
      <c r="H27" s="259"/>
      <c r="I27" s="259"/>
    </row>
    <row r="28" spans="1:9" ht="20.100000000000001" customHeight="1" x14ac:dyDescent="0.2">
      <c r="A28" s="259"/>
      <c r="B28" s="259"/>
      <c r="C28" s="259"/>
      <c r="D28" s="259"/>
      <c r="E28" s="259"/>
      <c r="F28" s="259"/>
      <c r="G28" s="259"/>
      <c r="H28" s="259"/>
      <c r="I28" s="259"/>
    </row>
    <row r="29" spans="1:9" ht="20.100000000000001" customHeight="1" x14ac:dyDescent="0.2">
      <c r="A29" s="259"/>
      <c r="B29" s="259"/>
      <c r="C29" s="259"/>
      <c r="D29" s="259"/>
      <c r="E29" s="259"/>
      <c r="F29" s="259"/>
      <c r="G29" s="259"/>
      <c r="H29" s="259"/>
      <c r="I29" s="259"/>
    </row>
    <row r="30" spans="1:9" ht="20.100000000000001" customHeight="1" x14ac:dyDescent="0.2">
      <c r="A30" s="259"/>
      <c r="B30" s="259"/>
      <c r="C30" s="259"/>
      <c r="D30" s="259"/>
      <c r="E30" s="259"/>
      <c r="F30" s="259"/>
      <c r="G30" s="259"/>
      <c r="H30" s="259"/>
      <c r="I30" s="259"/>
    </row>
    <row r="31" spans="1:9" ht="20.100000000000001" customHeight="1" x14ac:dyDescent="0.2">
      <c r="A31" s="259"/>
      <c r="B31" s="259"/>
      <c r="C31" s="259"/>
      <c r="D31" s="259"/>
      <c r="E31" s="259"/>
      <c r="F31" s="259"/>
      <c r="G31" s="259"/>
      <c r="H31" s="259"/>
      <c r="I31" s="259"/>
    </row>
    <row r="32" spans="1:9" ht="20.100000000000001" customHeight="1" x14ac:dyDescent="0.2">
      <c r="A32" s="259"/>
      <c r="B32" s="259"/>
      <c r="C32" s="259"/>
      <c r="D32" s="259"/>
      <c r="E32" s="259"/>
      <c r="F32" s="259"/>
      <c r="G32" s="259"/>
      <c r="H32" s="259"/>
      <c r="I32" s="259"/>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0:C20"/>
    <mergeCell ref="D20:F20"/>
    <mergeCell ref="G20:I20"/>
    <mergeCell ref="A22:C22"/>
    <mergeCell ref="D22:F22"/>
    <mergeCell ref="G22:I22"/>
    <mergeCell ref="A21:C21"/>
    <mergeCell ref="D21:F21"/>
    <mergeCell ref="G21:I2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G16:I16"/>
    <mergeCell ref="A14:C14"/>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hyperlink ref="G14" r:id="rId2"/>
    <hyperlink ref="G15" r:id="rId3"/>
    <hyperlink ref="G16" r:id="rId4"/>
    <hyperlink ref="G17" r:id="rId5"/>
    <hyperlink ref="G18" r:id="rId6"/>
    <hyperlink ref="G19" r:id="rId7"/>
    <hyperlink ref="G20" r:id="rId8"/>
    <hyperlink ref="G21" r:id="rId9"/>
  </hyperlinks>
  <pageMargins left="0.7" right="0.7" top="0.75" bottom="0.75" header="0.3" footer="0.3"/>
  <pageSetup scale="78" orientation="portrait" verticalDpi="0"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3:I8"/>
  <sheetViews>
    <sheetView view="pageBreakPreview" zoomScaleNormal="80" zoomScaleSheetLayoutView="100" workbookViewId="0">
      <selection activeCell="B1" sqref="B1"/>
    </sheetView>
  </sheetViews>
  <sheetFormatPr baseColWidth="10" defaultColWidth="9.33203125" defaultRowHeight="11.25" x14ac:dyDescent="0.2"/>
  <cols>
    <col min="1" max="1" width="35.33203125" customWidth="1"/>
    <col min="2" max="9" width="10.1640625" customWidth="1"/>
    <col min="10" max="256" width="12" customWidth="1"/>
  </cols>
  <sheetData>
    <row r="3" spans="1:9" ht="18" customHeight="1" x14ac:dyDescent="0.2">
      <c r="A3" s="327" t="s">
        <v>182</v>
      </c>
      <c r="B3" s="323">
        <v>1</v>
      </c>
      <c r="C3" s="324"/>
      <c r="D3" s="323">
        <v>2</v>
      </c>
      <c r="E3" s="324"/>
      <c r="F3" s="323">
        <v>3</v>
      </c>
      <c r="G3" s="324"/>
      <c r="H3" s="323">
        <v>4</v>
      </c>
      <c r="I3" s="324"/>
    </row>
    <row r="4" spans="1:9" ht="18.75" customHeight="1" x14ac:dyDescent="0.2">
      <c r="A4" s="328"/>
      <c r="B4" s="145" t="s">
        <v>149</v>
      </c>
      <c r="C4" s="145" t="s">
        <v>150</v>
      </c>
      <c r="D4" s="145" t="s">
        <v>149</v>
      </c>
      <c r="E4" s="145" t="s">
        <v>150</v>
      </c>
      <c r="F4" s="145" t="s">
        <v>149</v>
      </c>
      <c r="G4" s="145" t="s">
        <v>150</v>
      </c>
      <c r="H4" s="145" t="s">
        <v>149</v>
      </c>
      <c r="I4" s="145" t="s">
        <v>150</v>
      </c>
    </row>
    <row r="5" spans="1:9" ht="27" customHeight="1" x14ac:dyDescent="0.2">
      <c r="A5" s="146" t="s">
        <v>185</v>
      </c>
      <c r="B5" s="147">
        <f>AUTOEVA!AK32</f>
        <v>1</v>
      </c>
      <c r="C5" s="153">
        <f>AUTOEVA!AL32</f>
        <v>2.9411764705882353E-2</v>
      </c>
      <c r="D5" s="147">
        <f>AUTOEVA!AM32</f>
        <v>1</v>
      </c>
      <c r="E5" s="153">
        <f>AUTOEVA!AN32</f>
        <v>2.9411764705882353E-2</v>
      </c>
      <c r="F5" s="147">
        <f>AUTOEVA!AO32</f>
        <v>32</v>
      </c>
      <c r="G5" s="153">
        <f>AUTOEVA!AP32</f>
        <v>0.94117647058823528</v>
      </c>
      <c r="H5" s="147">
        <f>AUTOEVA!AQ32</f>
        <v>0</v>
      </c>
      <c r="I5" s="153">
        <f>AUTOEVA!AR32</f>
        <v>0</v>
      </c>
    </row>
    <row r="6" spans="1:9" ht="27" customHeight="1" x14ac:dyDescent="0.2">
      <c r="A6" s="146" t="s">
        <v>300</v>
      </c>
      <c r="B6" s="147">
        <f>AUTOEVA!AK33</f>
        <v>0</v>
      </c>
      <c r="C6" s="153">
        <f>AUTOEVA!AL33</f>
        <v>0</v>
      </c>
      <c r="D6" s="147">
        <f>AUTOEVA!AM33</f>
        <v>2</v>
      </c>
      <c r="E6" s="153">
        <f>AUTOEVA!AN33</f>
        <v>0.10526315789473684</v>
      </c>
      <c r="F6" s="147">
        <f>AUTOEVA!AO33</f>
        <v>17</v>
      </c>
      <c r="G6" s="153">
        <f>AUTOEVA!AP33</f>
        <v>0.89473684210526316</v>
      </c>
      <c r="H6" s="147">
        <f>AUTOEVA!AQ33</f>
        <v>0</v>
      </c>
      <c r="I6" s="153">
        <f>AUTOEVA!AR33</f>
        <v>0</v>
      </c>
    </row>
    <row r="7" spans="1:9" ht="27" customHeight="1" x14ac:dyDescent="0.2">
      <c r="A7" s="146" t="s">
        <v>189</v>
      </c>
      <c r="B7" s="147">
        <f>AUTOEVA!AK34</f>
        <v>0</v>
      </c>
      <c r="C7" s="153">
        <f>AUTOEVA!AL34</f>
        <v>0</v>
      </c>
      <c r="D7" s="147">
        <f>AUTOEVA!AM34</f>
        <v>3</v>
      </c>
      <c r="E7" s="153">
        <f>AUTOEVA!AN34</f>
        <v>0.11538461538461539</v>
      </c>
      <c r="F7" s="147">
        <f>AUTOEVA!AO34</f>
        <v>23</v>
      </c>
      <c r="G7" s="153">
        <f>AUTOEVA!AP34</f>
        <v>0.88461538461538458</v>
      </c>
      <c r="H7" s="147">
        <f>AUTOEVA!AQ34</f>
        <v>0</v>
      </c>
      <c r="I7" s="153">
        <f>AUTOEVA!AR34</f>
        <v>0</v>
      </c>
    </row>
    <row r="8" spans="1:9" ht="27" customHeight="1" x14ac:dyDescent="0.2">
      <c r="A8" s="146" t="s">
        <v>191</v>
      </c>
      <c r="B8" s="147">
        <f>AUTOEVA!AK35</f>
        <v>0</v>
      </c>
      <c r="C8" s="153">
        <f>AUTOEVA!AL35</f>
        <v>0</v>
      </c>
      <c r="D8" s="147">
        <f>AUTOEVA!AM35</f>
        <v>0</v>
      </c>
      <c r="E8" s="153">
        <f>AUTOEVA!AN35</f>
        <v>0</v>
      </c>
      <c r="F8" s="147">
        <f>AUTOEVA!AO35</f>
        <v>13</v>
      </c>
      <c r="G8" s="153">
        <f>AUTOEVA!AP35</f>
        <v>1</v>
      </c>
      <c r="H8" s="147">
        <f>AUTOEVA!AQ35</f>
        <v>0</v>
      </c>
      <c r="I8" s="153">
        <f>AUTOEVA!AR35</f>
        <v>0</v>
      </c>
    </row>
  </sheetData>
  <sheetProtection password="F3FE" sheet="1"/>
  <mergeCells count="5">
    <mergeCell ref="A3:A4"/>
    <mergeCell ref="B3:C3"/>
    <mergeCell ref="D3:E3"/>
    <mergeCell ref="F3:G3"/>
    <mergeCell ref="H3:I3"/>
  </mergeCells>
  <pageMargins left="0.7" right="0.7" top="0.75" bottom="0.75" header="0.3" footer="0.3"/>
  <pageSetup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499984740745262"/>
  </sheetPr>
  <dimension ref="A2:E36"/>
  <sheetViews>
    <sheetView view="pageBreakPreview" topLeftCell="A23" zoomScale="84" zoomScaleNormal="70" zoomScaleSheetLayoutView="84" workbookViewId="0">
      <selection activeCell="C27" sqref="C27:C28"/>
    </sheetView>
  </sheetViews>
  <sheetFormatPr baseColWidth="10" defaultColWidth="9.33203125" defaultRowHeight="11.25" x14ac:dyDescent="0.2"/>
  <cols>
    <col min="1" max="1" width="5.1640625" customWidth="1"/>
    <col min="2" max="2" width="31.33203125" style="98" customWidth="1"/>
    <col min="3" max="3" width="79.5" style="98" customWidth="1"/>
    <col min="4" max="4" width="67.33203125" style="98" customWidth="1"/>
    <col min="5" max="256" width="12" customWidth="1"/>
  </cols>
  <sheetData>
    <row r="2" spans="1:4" ht="15.75" x14ac:dyDescent="0.2">
      <c r="B2" s="356" t="s">
        <v>301</v>
      </c>
      <c r="C2" s="356"/>
      <c r="D2" s="356"/>
    </row>
    <row r="3" spans="1:4" ht="12" thickBot="1" x14ac:dyDescent="0.25"/>
    <row r="4" spans="1:4" s="20" customFormat="1" ht="57" customHeight="1" x14ac:dyDescent="0.25">
      <c r="A4" s="30" t="s">
        <v>302</v>
      </c>
      <c r="B4" s="30" t="s">
        <v>303</v>
      </c>
      <c r="C4" s="30" t="s">
        <v>304</v>
      </c>
      <c r="D4" s="30" t="s">
        <v>305</v>
      </c>
    </row>
    <row r="5" spans="1:4" s="20" customFormat="1" ht="45" customHeight="1" x14ac:dyDescent="0.25">
      <c r="A5" s="349">
        <v>1</v>
      </c>
      <c r="B5" s="357" t="str">
        <f>IF(ISNA(VLOOKUP(A5,AUTOEVA!$O$6:$Q$98,3,FALSE)),"",VLOOKUP(A5,AUTOEVA!$O$6:$Q$98,3,FALSE))</f>
        <v>La revisión periódica de las metas da cuenta del proceso progresivo de la transformación hacia la atención a la población diversa y vulnerable.</v>
      </c>
      <c r="C5" s="355" t="s">
        <v>714</v>
      </c>
      <c r="D5" s="206" t="s">
        <v>723</v>
      </c>
    </row>
    <row r="6" spans="1:4" ht="49.5" customHeight="1" x14ac:dyDescent="0.2">
      <c r="A6" s="349"/>
      <c r="B6" s="357"/>
      <c r="C6" s="355"/>
      <c r="D6" s="206" t="s">
        <v>724</v>
      </c>
    </row>
    <row r="7" spans="1:4" ht="60" customHeight="1" x14ac:dyDescent="0.2">
      <c r="A7" s="349">
        <v>2</v>
      </c>
      <c r="B7" s="357" t="str">
        <f>IF(ISNA(VLOOKUP(A7,AUTOEVA!$O$6:$Q$98,3,FALSE)),"",VLOOKUP(A7,AUTOEVA!$O$6:$Q$98,3,FALSE))</f>
        <v>La institución revisa y evalúa periódicamente los resultados de los programas de apoyo pedagógico que realiza e implementa acciones correctivas, tendientes a mejorar los resultados de los estudiantes.</v>
      </c>
      <c r="C7" s="351" t="s">
        <v>715</v>
      </c>
      <c r="D7" s="206" t="s">
        <v>725</v>
      </c>
    </row>
    <row r="8" spans="1:4" ht="45" customHeight="1" x14ac:dyDescent="0.2">
      <c r="A8" s="349"/>
      <c r="B8" s="357"/>
      <c r="C8" s="352"/>
      <c r="D8" s="206" t="s">
        <v>726</v>
      </c>
    </row>
    <row r="9" spans="1:4" ht="52.5" customHeight="1" x14ac:dyDescent="0.2">
      <c r="A9" s="349">
        <v>3</v>
      </c>
      <c r="B9" s="350" t="str">
        <f>IF(ISNA(VLOOKUP(A9,AUTOEVA!$O$6:$Q$98,3,FALSE)),"",VLOOKUP(A9,AUTOEVA!$O$6:$Q$98,3,FALSE))</f>
        <v>El plan de estudios es articulado y coherente. Además, cuenta con mecanismos de seguimiento
y retroalimentación, a partir de los cuales se
mantienen su pertinencia, relevancia y calidad.</v>
      </c>
      <c r="C9" s="351" t="s">
        <v>728</v>
      </c>
      <c r="D9" s="206" t="s">
        <v>727</v>
      </c>
    </row>
    <row r="10" spans="1:4" ht="47.25" customHeight="1" x14ac:dyDescent="0.2">
      <c r="A10" s="349"/>
      <c r="B10" s="350"/>
      <c r="C10" s="352"/>
      <c r="D10" s="206" t="s">
        <v>716</v>
      </c>
    </row>
    <row r="11" spans="1:4" ht="45" customHeight="1" x14ac:dyDescent="0.2">
      <c r="A11" s="349">
        <v>4</v>
      </c>
      <c r="B11" s="350">
        <f>IF(ISNA(VLOOKUP(A11,AUTOEVA!$O$6:$Q$98,3,FALSE)),"",VLOOKUP(A11,AUTOEVA!$O$6:$Q$98,3,FALSE))</f>
        <v>0</v>
      </c>
      <c r="C11" s="352"/>
      <c r="D11" s="195"/>
    </row>
    <row r="12" spans="1:4" ht="45" customHeight="1" x14ac:dyDescent="0.2">
      <c r="A12" s="349"/>
      <c r="B12" s="350"/>
      <c r="C12" s="352"/>
      <c r="D12" s="195"/>
    </row>
    <row r="13" spans="1:4" ht="45" customHeight="1" x14ac:dyDescent="0.2">
      <c r="A13" s="349">
        <v>5</v>
      </c>
      <c r="B13" s="350" t="str">
        <f>IF(ISNA(VLOOKUP(A13,AUTOEVA!$O$6:$Q$98,3,FALSE)),"",VLOOKUP(A13,AUTOEVA!$O$6:$Q$98,3,FALSE))</f>
        <v>La institución evalúa periódicamente la eficiencia y pertinencia de los criterios establecidos para su manejo y Se trabaja en equipo y se aplican distintas formas para resolver los problemas.</v>
      </c>
      <c r="C13" s="351" t="s">
        <v>729</v>
      </c>
      <c r="D13" s="206" t="s">
        <v>730</v>
      </c>
    </row>
    <row r="14" spans="1:4" ht="45" customHeight="1" x14ac:dyDescent="0.2">
      <c r="A14" s="349"/>
      <c r="B14" s="350"/>
      <c r="C14" s="352"/>
      <c r="D14" s="206" t="s">
        <v>731</v>
      </c>
    </row>
    <row r="15" spans="1:4" ht="45" customHeight="1" x14ac:dyDescent="0.2">
      <c r="A15" s="349">
        <v>6</v>
      </c>
      <c r="B15" s="350" t="str">
        <f>IF(ISNA(VLOOKUP(A15,AUTOEVA!$O$6:$Q$98,3,FALSE)),"",VLOOKUP(A15,AUTOEVA!$O$6:$Q$98,3,FALSE))</f>
        <v>La institución evalúa periódicamente la aplicación articulada de la estrategia pedagógica, así como su coherencia con la misión, la visión y los principios institucionales. Con base en ello, introduce ajustes pertinentes.</v>
      </c>
      <c r="C15" s="353" t="s">
        <v>717</v>
      </c>
      <c r="D15" s="206" t="s">
        <v>732</v>
      </c>
    </row>
    <row r="16" spans="1:4" ht="45" customHeight="1" x14ac:dyDescent="0.2">
      <c r="A16" s="349"/>
      <c r="B16" s="350"/>
      <c r="C16" s="354"/>
      <c r="D16" s="206" t="s">
        <v>733</v>
      </c>
    </row>
    <row r="17" spans="1:5" ht="45" customHeight="1" x14ac:dyDescent="0.2">
      <c r="A17" s="349">
        <v>7</v>
      </c>
      <c r="B17" s="350" t="str">
        <f>IF(ISNA(VLOOKUP(A17,AUTOEVA!$O$6:$Q$98,3,FALSE)),"",VLOOKUP(A17,AUTOEVA!$O$6:$Q$98,3,FALSE))</f>
        <v>La institución revisa periódicamente su sistema de seguimiento académico y realiza los ajustes correspondientes, con el propósito de mejorarlo.</v>
      </c>
      <c r="C17" s="353" t="s">
        <v>719</v>
      </c>
      <c r="D17" s="206" t="s">
        <v>738</v>
      </c>
    </row>
    <row r="18" spans="1:5" ht="45" customHeight="1" x14ac:dyDescent="0.2">
      <c r="A18" s="349"/>
      <c r="B18" s="350"/>
      <c r="C18" s="354"/>
      <c r="D18" s="206" t="s">
        <v>739</v>
      </c>
    </row>
    <row r="19" spans="1:5" ht="66.75" customHeight="1" x14ac:dyDescent="0.2">
      <c r="A19" s="349">
        <v>8</v>
      </c>
      <c r="B19" s="350">
        <f>IF(ISNA(VLOOKUP(A19,AUTOEVA!$O$6:$Q$98,3,FALSE)),"",VLOOKUP(A19,AUTOEVA!$O$6:$Q$98,3,FALSE))</f>
        <v>0</v>
      </c>
      <c r="C19" s="352"/>
      <c r="D19" s="195"/>
      <c r="E19" t="s">
        <v>720</v>
      </c>
    </row>
    <row r="20" spans="1:5" ht="69.75" customHeight="1" x14ac:dyDescent="0.2">
      <c r="A20" s="349"/>
      <c r="B20" s="350"/>
      <c r="C20" s="352"/>
      <c r="D20" s="195"/>
    </row>
    <row r="21" spans="1:5" ht="45" customHeight="1" x14ac:dyDescent="0.2">
      <c r="A21" s="349">
        <v>9</v>
      </c>
      <c r="B21" s="350" t="str">
        <f>IF(ISNA(VLOOKUP(A21,AUTOEVA!$O$6:$Q$98,3,FALSE)),"",VLOOKUP(A21,AUTOEVA!$O$6:$Q$98,3,FALSE))</f>
        <v>La institución revisa periódicamente el manual de convivencia en relación con su papel en la gestión del clima institucional y orienta los ajustes y mejoramientos al mismo.</v>
      </c>
      <c r="C21" s="351" t="s">
        <v>734</v>
      </c>
      <c r="D21" s="206" t="s">
        <v>735</v>
      </c>
    </row>
    <row r="22" spans="1:5" ht="45" customHeight="1" x14ac:dyDescent="0.2">
      <c r="A22" s="349"/>
      <c r="B22" s="350"/>
      <c r="C22" s="352"/>
      <c r="D22" s="206" t="s">
        <v>740</v>
      </c>
    </row>
    <row r="23" spans="1:5" ht="45" customHeight="1" x14ac:dyDescent="0.2">
      <c r="A23" s="349">
        <v>10</v>
      </c>
      <c r="B23" s="350">
        <f>IF(ISNA(VLOOKUP(A23,AUTOEVA!$O$6:$Q$98,3,FALSE)),"",VLOOKUP(A23,AUTOEVA!$O$6:$Q$98,3,FALSE))</f>
        <v>0</v>
      </c>
      <c r="C23" s="352"/>
      <c r="D23" s="195"/>
    </row>
    <row r="24" spans="1:5" ht="45" customHeight="1" x14ac:dyDescent="0.2">
      <c r="A24" s="349"/>
      <c r="B24" s="350"/>
      <c r="C24" s="352"/>
      <c r="D24" s="195"/>
    </row>
    <row r="25" spans="1:5" ht="45" customHeight="1" x14ac:dyDescent="0.2">
      <c r="A25" s="349">
        <v>11</v>
      </c>
      <c r="B25" s="350">
        <f>IF(ISNA(VLOOKUP(A25,AUTOEVA!$O$6:$Q$98,3,FALSE)),"",VLOOKUP(A25,AUTOEVA!$O$6:$Q$98,3,FALSE))</f>
        <v>0</v>
      </c>
      <c r="C25" s="352"/>
      <c r="D25" s="195"/>
    </row>
    <row r="26" spans="1:5" ht="45" customHeight="1" x14ac:dyDescent="0.2">
      <c r="A26" s="349"/>
      <c r="B26" s="350"/>
      <c r="C26" s="352"/>
      <c r="D26" s="195"/>
    </row>
    <row r="27" spans="1:5" ht="45" customHeight="1" x14ac:dyDescent="0.2">
      <c r="A27" s="349">
        <v>12</v>
      </c>
      <c r="B27" s="350" t="str">
        <f>IF(ISNA(VLOOKUP(A27,AUTOEVA!$O$6:$Q$98,3,FALSE)),"",VLOOKUP(A27,AUTOEVA!$O$6:$Q$98,3,FALSE))</f>
        <v>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v>
      </c>
      <c r="C27" s="351" t="s">
        <v>722</v>
      </c>
      <c r="D27" s="206" t="s">
        <v>736</v>
      </c>
    </row>
    <row r="28" spans="1:5" ht="45" customHeight="1" x14ac:dyDescent="0.2">
      <c r="A28" s="349"/>
      <c r="B28" s="350"/>
      <c r="C28" s="352"/>
      <c r="D28" s="206" t="s">
        <v>737</v>
      </c>
    </row>
    <row r="29" spans="1:5" x14ac:dyDescent="0.2">
      <c r="C29" s="99"/>
      <c r="D29" s="99"/>
    </row>
    <row r="30" spans="1:5" x14ac:dyDescent="0.2">
      <c r="C30" s="99"/>
      <c r="D30" s="99"/>
    </row>
    <row r="31" spans="1:5" x14ac:dyDescent="0.2">
      <c r="C31" s="99"/>
      <c r="D31" s="99"/>
    </row>
    <row r="32" spans="1:5" x14ac:dyDescent="0.2">
      <c r="C32" s="99"/>
      <c r="D32" s="99"/>
    </row>
    <row r="33" spans="3:4" x14ac:dyDescent="0.2">
      <c r="C33" s="99"/>
      <c r="D33" s="99"/>
    </row>
    <row r="34" spans="3:4" x14ac:dyDescent="0.2">
      <c r="C34" s="99"/>
      <c r="D34" s="99"/>
    </row>
    <row r="35" spans="3:4" x14ac:dyDescent="0.2">
      <c r="C35" s="99"/>
      <c r="D35" s="99"/>
    </row>
    <row r="36" spans="3:4" x14ac:dyDescent="0.2">
      <c r="C36" s="99"/>
      <c r="D36" s="99"/>
    </row>
  </sheetData>
  <sheetProtection selectLockedCells="1"/>
  <mergeCells count="37">
    <mergeCell ref="C5:C6"/>
    <mergeCell ref="B2:D2"/>
    <mergeCell ref="B5:B6"/>
    <mergeCell ref="C13:C14"/>
    <mergeCell ref="B9:B10"/>
    <mergeCell ref="B11:B12"/>
    <mergeCell ref="B13:B14"/>
    <mergeCell ref="C9:C10"/>
    <mergeCell ref="C11:C12"/>
    <mergeCell ref="C7:C8"/>
    <mergeCell ref="B7:B8"/>
    <mergeCell ref="B17:B18"/>
    <mergeCell ref="C19:C20"/>
    <mergeCell ref="C25:C26"/>
    <mergeCell ref="C21:C22"/>
    <mergeCell ref="B21:B22"/>
    <mergeCell ref="B25:B26"/>
    <mergeCell ref="C17:C18"/>
    <mergeCell ref="B19:B20"/>
    <mergeCell ref="B23:B24"/>
    <mergeCell ref="C23:C24"/>
    <mergeCell ref="A27:A28"/>
    <mergeCell ref="B27:B28"/>
    <mergeCell ref="C27:C28"/>
    <mergeCell ref="A5:A6"/>
    <mergeCell ref="A21:A22"/>
    <mergeCell ref="A23:A24"/>
    <mergeCell ref="A25:A26"/>
    <mergeCell ref="A7:A8"/>
    <mergeCell ref="A9:A10"/>
    <mergeCell ref="A11:A12"/>
    <mergeCell ref="A13:A14"/>
    <mergeCell ref="A19:A20"/>
    <mergeCell ref="A15:A16"/>
    <mergeCell ref="A17:A18"/>
    <mergeCell ref="B15:B16"/>
    <mergeCell ref="C15:C16"/>
  </mergeCells>
  <phoneticPr fontId="14" type="noConversion"/>
  <pageMargins left="0.7" right="0.7" top="0.75" bottom="0.75" header="0.3" footer="0.3"/>
  <pageSetup scale="62"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6" tint="-0.499984740745262"/>
  </sheetPr>
  <dimension ref="A2:R68"/>
  <sheetViews>
    <sheetView topLeftCell="A25" zoomScale="93" zoomScaleNormal="93" zoomScaleSheetLayoutView="70" workbookViewId="0">
      <selection activeCell="G29" sqref="G29"/>
    </sheetView>
  </sheetViews>
  <sheetFormatPr baseColWidth="10" defaultColWidth="9.33203125" defaultRowHeight="11.25" x14ac:dyDescent="0.2"/>
  <cols>
    <col min="1" max="1" width="12" customWidth="1"/>
    <col min="2" max="2" width="27.6640625" style="28" customWidth="1"/>
    <col min="3" max="3" width="53.6640625" style="28" customWidth="1"/>
    <col min="4" max="6" width="18.6640625" customWidth="1"/>
    <col min="7" max="7" width="32.6640625" customWidth="1"/>
    <col min="8" max="8" width="14.6640625" customWidth="1"/>
    <col min="9" max="9" width="42.83203125" customWidth="1"/>
    <col min="10" max="10" width="15.5" customWidth="1"/>
    <col min="11" max="11" width="23.5" style="129" customWidth="1"/>
    <col min="12" max="12" width="31.1640625" customWidth="1"/>
    <col min="13" max="13" width="25.6640625" style="129" customWidth="1"/>
    <col min="14" max="16" width="20.83203125" customWidth="1"/>
    <col min="17" max="17" width="29" customWidth="1"/>
    <col min="18" max="18" width="32.5" customWidth="1"/>
    <col min="19" max="256" width="12" customWidth="1"/>
  </cols>
  <sheetData>
    <row r="2" spans="1:18" ht="15.75" x14ac:dyDescent="0.25">
      <c r="B2" s="362" t="s">
        <v>306</v>
      </c>
      <c r="C2" s="362"/>
      <c r="D2" s="362"/>
      <c r="E2" s="362"/>
      <c r="F2" s="362"/>
      <c r="G2" s="362"/>
      <c r="H2" s="362"/>
      <c r="I2" s="362"/>
      <c r="J2" s="362"/>
      <c r="K2" s="362"/>
      <c r="L2" s="362"/>
      <c r="M2" s="362"/>
      <c r="N2" s="362"/>
      <c r="O2" s="362"/>
      <c r="P2" s="362"/>
      <c r="Q2" s="362"/>
      <c r="R2" s="362"/>
    </row>
    <row r="3" spans="1:18" ht="12" thickBot="1" x14ac:dyDescent="0.25">
      <c r="K3" s="190"/>
      <c r="M3" s="190"/>
    </row>
    <row r="4" spans="1:18" ht="51" customHeight="1" thickBot="1" x14ac:dyDescent="0.25">
      <c r="A4" s="93" t="s">
        <v>307</v>
      </c>
      <c r="B4" s="93" t="s">
        <v>308</v>
      </c>
      <c r="C4" s="93" t="s">
        <v>309</v>
      </c>
      <c r="D4" s="176" t="s">
        <v>310</v>
      </c>
      <c r="E4" s="176" t="s">
        <v>311</v>
      </c>
      <c r="F4" s="176" t="s">
        <v>312</v>
      </c>
      <c r="G4" s="93" t="s">
        <v>313</v>
      </c>
      <c r="H4" s="93" t="s">
        <v>314</v>
      </c>
      <c r="I4" s="93" t="s">
        <v>315</v>
      </c>
      <c r="J4" s="93" t="s">
        <v>316</v>
      </c>
      <c r="K4" s="93" t="s">
        <v>317</v>
      </c>
      <c r="L4" s="93" t="s">
        <v>318</v>
      </c>
      <c r="M4" s="93" t="s">
        <v>319</v>
      </c>
      <c r="N4" s="93" t="s">
        <v>320</v>
      </c>
      <c r="O4" s="93" t="s">
        <v>321</v>
      </c>
      <c r="P4" s="93" t="s">
        <v>322</v>
      </c>
      <c r="Q4" s="93" t="s">
        <v>323</v>
      </c>
      <c r="R4" s="93" t="s">
        <v>324</v>
      </c>
    </row>
    <row r="5" spans="1:18" ht="42" customHeight="1" thickBot="1" x14ac:dyDescent="0.25">
      <c r="A5" s="363">
        <v>1</v>
      </c>
      <c r="B5" s="360" t="str">
        <f>+OBJS!C5</f>
        <v>Promover mecanismos de socialización y puesta en práctica de las metas institucionales por la comunidad educativa</v>
      </c>
      <c r="C5" s="196" t="s">
        <v>757</v>
      </c>
      <c r="D5" s="207">
        <v>0.8</v>
      </c>
      <c r="E5" s="207">
        <v>1</v>
      </c>
      <c r="F5" s="207">
        <v>1</v>
      </c>
      <c r="G5" s="100" t="s">
        <v>741</v>
      </c>
      <c r="H5" s="97" t="s">
        <v>326</v>
      </c>
      <c r="I5" s="97" t="s">
        <v>783</v>
      </c>
      <c r="J5" s="97" t="s">
        <v>327</v>
      </c>
      <c r="K5" s="97" t="s">
        <v>775</v>
      </c>
      <c r="L5" s="97" t="s">
        <v>779</v>
      </c>
      <c r="M5" s="212">
        <v>0.6</v>
      </c>
      <c r="N5" s="213">
        <v>0.1</v>
      </c>
      <c r="O5" s="213">
        <v>0.16</v>
      </c>
      <c r="P5" s="103" t="s">
        <v>799</v>
      </c>
      <c r="Q5" s="97" t="s">
        <v>332</v>
      </c>
      <c r="R5" s="97" t="s">
        <v>816</v>
      </c>
    </row>
    <row r="6" spans="1:18" ht="53.25" customHeight="1" thickBot="1" x14ac:dyDescent="0.25">
      <c r="A6" s="364"/>
      <c r="B6" s="367"/>
      <c r="C6" s="196" t="s">
        <v>758</v>
      </c>
      <c r="D6" s="207">
        <v>0.9</v>
      </c>
      <c r="E6" s="207">
        <v>0.9</v>
      </c>
      <c r="F6" s="207">
        <v>0.9</v>
      </c>
      <c r="G6" s="208" t="s">
        <v>742</v>
      </c>
      <c r="H6" s="97" t="s">
        <v>325</v>
      </c>
      <c r="I6" s="97" t="s">
        <v>782</v>
      </c>
      <c r="J6" s="97" t="s">
        <v>327</v>
      </c>
      <c r="K6" s="97" t="s">
        <v>776</v>
      </c>
      <c r="L6" s="211" t="s">
        <v>780</v>
      </c>
      <c r="M6" s="212">
        <v>0.9</v>
      </c>
      <c r="N6" s="213">
        <v>0.12</v>
      </c>
      <c r="O6" s="213">
        <v>0.16</v>
      </c>
      <c r="P6" s="103" t="s">
        <v>800</v>
      </c>
      <c r="Q6" s="97" t="s">
        <v>333</v>
      </c>
      <c r="R6" s="97" t="s">
        <v>829</v>
      </c>
    </row>
    <row r="7" spans="1:18" ht="44.25" customHeight="1" thickBot="1" x14ac:dyDescent="0.25">
      <c r="A7" s="365">
        <v>2</v>
      </c>
      <c r="B7" s="360" t="str">
        <f>+OBJS!C7</f>
        <v>Articular los programas de apoyo pedagógico a planes, proyectos  y acciones que conlleven al seguimiento del mejoramiento de manera correctiva</v>
      </c>
      <c r="C7" s="196" t="s">
        <v>760</v>
      </c>
      <c r="D7" s="207">
        <v>0.9</v>
      </c>
      <c r="E7" s="207">
        <v>0.9</v>
      </c>
      <c r="F7" s="207">
        <v>0.9</v>
      </c>
      <c r="G7" s="208" t="s">
        <v>743</v>
      </c>
      <c r="H7" s="97" t="s">
        <v>326</v>
      </c>
      <c r="I7" s="130" t="s">
        <v>784</v>
      </c>
      <c r="J7" s="97" t="s">
        <v>328</v>
      </c>
      <c r="K7" s="97" t="s">
        <v>777</v>
      </c>
      <c r="L7" s="97" t="s">
        <v>781</v>
      </c>
      <c r="M7" s="212">
        <v>0.5</v>
      </c>
      <c r="N7" s="213">
        <v>0.4</v>
      </c>
      <c r="O7" s="213">
        <v>1</v>
      </c>
      <c r="P7" s="103" t="s">
        <v>801</v>
      </c>
      <c r="Q7" s="97" t="s">
        <v>329</v>
      </c>
      <c r="R7" s="97" t="s">
        <v>821</v>
      </c>
    </row>
    <row r="8" spans="1:18" ht="43.5" customHeight="1" thickBot="1" x14ac:dyDescent="0.25">
      <c r="A8" s="366"/>
      <c r="B8" s="367"/>
      <c r="C8" s="196" t="str">
        <f>+OBJS!D8</f>
        <v>El apoyo pedagógico aplicado da como resultado la superación de los problemas atendiidos dentro de la población infantil,  y  registrado para la continuidad  del proceso. En un 90% al finalizar cada  año.</v>
      </c>
      <c r="D8" s="207">
        <v>0.9</v>
      </c>
      <c r="E8" s="207">
        <v>0.9</v>
      </c>
      <c r="F8" s="207">
        <v>0.9</v>
      </c>
      <c r="G8" s="102" t="s">
        <v>744</v>
      </c>
      <c r="H8" s="97" t="s">
        <v>325</v>
      </c>
      <c r="I8" s="130" t="s">
        <v>785</v>
      </c>
      <c r="J8" s="97" t="s">
        <v>328</v>
      </c>
      <c r="K8" s="97" t="s">
        <v>761</v>
      </c>
      <c r="L8" s="97" t="s">
        <v>781</v>
      </c>
      <c r="M8" s="212">
        <v>0.9</v>
      </c>
      <c r="N8" s="213">
        <v>0.6</v>
      </c>
      <c r="O8" s="213">
        <v>0.9</v>
      </c>
      <c r="P8" s="103" t="s">
        <v>802</v>
      </c>
      <c r="Q8" s="97" t="s">
        <v>330</v>
      </c>
      <c r="R8" s="97" t="s">
        <v>822</v>
      </c>
    </row>
    <row r="9" spans="1:18" ht="42" customHeight="1" thickBot="1" x14ac:dyDescent="0.25">
      <c r="A9" s="358">
        <v>3</v>
      </c>
      <c r="B9" s="360" t="str">
        <f>+OBJS!C9</f>
        <v>Realizar    cada año y  a  cada  grado  adecuaciones necesarias al plan de estudios con el propósito de lograr su ajuste a las características de  la  comunidad estudiantil</v>
      </c>
      <c r="C9" s="196" t="str">
        <f>+OBJS!D9</f>
        <v>Conocimiento de los mecanismos de  seguimiento y   retroalimentación   y  su aplicabiliadad   asertiva en un 90% de  los docentes</v>
      </c>
      <c r="D9" s="207">
        <v>0.9</v>
      </c>
      <c r="E9" s="207">
        <v>0.9</v>
      </c>
      <c r="F9" s="207">
        <v>0.9</v>
      </c>
      <c r="G9" s="209" t="s">
        <v>745</v>
      </c>
      <c r="H9" s="97" t="s">
        <v>326</v>
      </c>
      <c r="I9" s="130" t="s">
        <v>786</v>
      </c>
      <c r="J9" s="97" t="s">
        <v>327</v>
      </c>
      <c r="K9" s="97" t="s">
        <v>762</v>
      </c>
      <c r="L9" s="97" t="s">
        <v>779</v>
      </c>
      <c r="M9" s="212">
        <v>0.7</v>
      </c>
      <c r="N9" s="213">
        <v>0.04</v>
      </c>
      <c r="O9" s="213">
        <v>0.1</v>
      </c>
      <c r="P9" s="212" t="s">
        <v>805</v>
      </c>
      <c r="Q9" s="97" t="s">
        <v>332</v>
      </c>
      <c r="R9" s="97" t="s">
        <v>823</v>
      </c>
    </row>
    <row r="10" spans="1:18" ht="42" customHeight="1" thickBot="1" x14ac:dyDescent="0.25">
      <c r="A10" s="359"/>
      <c r="B10" s="361"/>
      <c r="C10" s="196" t="str">
        <f>+OBJS!D10</f>
        <v>Plan de estudio  desarrollado  en su totalidad dando el 100% de  satisfacción de  aprendizaje.</v>
      </c>
      <c r="D10" s="207">
        <v>1</v>
      </c>
      <c r="E10" s="207">
        <v>1</v>
      </c>
      <c r="F10" s="207">
        <v>1</v>
      </c>
      <c r="G10" s="102" t="s">
        <v>746</v>
      </c>
      <c r="H10" s="97" t="s">
        <v>325</v>
      </c>
      <c r="I10" s="130" t="s">
        <v>787</v>
      </c>
      <c r="J10" s="97" t="s">
        <v>327</v>
      </c>
      <c r="K10" s="97" t="s">
        <v>763</v>
      </c>
      <c r="L10" s="97" t="s">
        <v>779</v>
      </c>
      <c r="M10" s="212">
        <v>1</v>
      </c>
      <c r="N10" s="213">
        <v>0.6</v>
      </c>
      <c r="O10" s="213">
        <v>1</v>
      </c>
      <c r="P10" s="103" t="s">
        <v>803</v>
      </c>
      <c r="Q10" s="97" t="s">
        <v>333</v>
      </c>
      <c r="R10" s="97" t="s">
        <v>824</v>
      </c>
    </row>
    <row r="11" spans="1:18" ht="42" customHeight="1" thickBot="1" x14ac:dyDescent="0.25">
      <c r="A11" s="358">
        <v>4</v>
      </c>
      <c r="B11" s="360">
        <f>+OBJS!C11</f>
        <v>0</v>
      </c>
      <c r="C11" s="196">
        <f>+OBJS!D11</f>
        <v>0</v>
      </c>
      <c r="D11" s="175"/>
      <c r="E11" s="175"/>
      <c r="F11" s="175"/>
      <c r="G11" s="102"/>
      <c r="H11" s="97"/>
      <c r="I11" s="130"/>
      <c r="J11" s="97"/>
      <c r="K11" s="97"/>
      <c r="L11" s="97"/>
      <c r="M11" s="104"/>
      <c r="N11" s="105"/>
      <c r="O11" s="213"/>
      <c r="P11" s="103"/>
      <c r="Q11" s="97"/>
      <c r="R11" s="97"/>
    </row>
    <row r="12" spans="1:18" ht="42" customHeight="1" thickBot="1" x14ac:dyDescent="0.25">
      <c r="A12" s="359"/>
      <c r="B12" s="361"/>
      <c r="C12" s="196">
        <f>+OBJS!D12</f>
        <v>0</v>
      </c>
      <c r="D12" s="175"/>
      <c r="E12" s="175"/>
      <c r="F12" s="175"/>
      <c r="G12" s="102"/>
      <c r="H12" s="97"/>
      <c r="I12" s="130"/>
      <c r="J12" s="97"/>
      <c r="K12" s="97"/>
      <c r="L12" s="97"/>
      <c r="M12" s="104"/>
      <c r="N12" s="105"/>
      <c r="O12" s="105"/>
      <c r="P12" s="103"/>
      <c r="Q12" s="97"/>
      <c r="R12" s="97"/>
    </row>
    <row r="13" spans="1:18" ht="42" customHeight="1" thickBot="1" x14ac:dyDescent="0.25">
      <c r="A13" s="358">
        <v>5</v>
      </c>
      <c r="B13" s="360" t="str">
        <f>+OBJS!C13</f>
        <v>Establecer y dejar evidenciado el conducto seguido en la solución de los percances presentados durante la practica de la labor educativa y el manejo institucional, articulando al planeamiento estrategico mediante un excelente  liderazgo.</v>
      </c>
      <c r="C13" s="196" t="str">
        <f>+OBJS!D13</f>
        <v>Realizar la evaluación periódica con nuevos parametros de medición  a fin de lograr criterios más  ajustados a la realidad y dar soluciones más pertinentes, siendo estos solucionados en un 100%</v>
      </c>
      <c r="D13" s="207">
        <v>1</v>
      </c>
      <c r="E13" s="207">
        <v>1</v>
      </c>
      <c r="F13" s="207">
        <v>1</v>
      </c>
      <c r="G13" s="102" t="s">
        <v>747</v>
      </c>
      <c r="H13" s="97" t="s">
        <v>326</v>
      </c>
      <c r="I13" s="96" t="s">
        <v>788</v>
      </c>
      <c r="J13" s="97" t="s">
        <v>327</v>
      </c>
      <c r="K13" s="97" t="s">
        <v>798</v>
      </c>
      <c r="L13" s="97" t="s">
        <v>779</v>
      </c>
      <c r="M13" s="212">
        <v>0.7</v>
      </c>
      <c r="N13" s="213">
        <v>0.3</v>
      </c>
      <c r="O13" s="213">
        <v>0.9</v>
      </c>
      <c r="P13" s="212" t="s">
        <v>804</v>
      </c>
      <c r="Q13" s="97" t="s">
        <v>331</v>
      </c>
      <c r="R13" s="97" t="s">
        <v>817</v>
      </c>
    </row>
    <row r="14" spans="1:18" ht="42" customHeight="1" thickBot="1" x14ac:dyDescent="0.25">
      <c r="A14" s="359"/>
      <c r="B14" s="361"/>
      <c r="C14" s="196" t="str">
        <f>+OBJS!D14</f>
        <v>Conocimiento y ajuste en un 100% de los proyectos planes y acciones  en principios de corresponsabilidad participación y equidad.,  afianzando el liderazgo en todo lo ejecutado y logrado  cada año.</v>
      </c>
      <c r="D14" s="207">
        <v>1</v>
      </c>
      <c r="E14" s="207">
        <v>1</v>
      </c>
      <c r="F14" s="207">
        <v>1</v>
      </c>
      <c r="G14" s="209" t="s">
        <v>748</v>
      </c>
      <c r="H14" s="97" t="s">
        <v>325</v>
      </c>
      <c r="I14" s="97" t="s">
        <v>789</v>
      </c>
      <c r="J14" s="97" t="s">
        <v>328</v>
      </c>
      <c r="K14" s="97" t="s">
        <v>778</v>
      </c>
      <c r="L14" s="97" t="s">
        <v>779</v>
      </c>
      <c r="M14" s="212">
        <v>1</v>
      </c>
      <c r="N14" s="213">
        <v>0.6</v>
      </c>
      <c r="O14" s="213">
        <v>0.9</v>
      </c>
      <c r="P14" s="103" t="s">
        <v>806</v>
      </c>
      <c r="Q14" s="97" t="s">
        <v>332</v>
      </c>
      <c r="R14" s="97" t="s">
        <v>825</v>
      </c>
    </row>
    <row r="15" spans="1:18" ht="60.75" customHeight="1" thickBot="1" x14ac:dyDescent="0.25">
      <c r="A15" s="358">
        <v>6</v>
      </c>
      <c r="B15" s="360" t="str">
        <f>+OBJS!C15</f>
        <v>Introducir ajustes de manera coherente, sistemática y organizada fortaleciendo cada componente con el fin de lograr coherencia total en el quehacer laboral dependiendo de los principios institucionales.</v>
      </c>
      <c r="C15" s="196"/>
      <c r="D15" s="207">
        <v>0.98</v>
      </c>
      <c r="E15" s="207">
        <v>0.98</v>
      </c>
      <c r="F15" s="207">
        <v>0.98</v>
      </c>
      <c r="G15" s="102" t="s">
        <v>749</v>
      </c>
      <c r="H15" s="97" t="s">
        <v>326</v>
      </c>
      <c r="I15" s="97" t="s">
        <v>790</v>
      </c>
      <c r="J15" s="97" t="s">
        <v>327</v>
      </c>
      <c r="K15" s="97" t="s">
        <v>765</v>
      </c>
      <c r="L15" s="97" t="s">
        <v>781</v>
      </c>
      <c r="M15" s="212">
        <v>0.6</v>
      </c>
      <c r="N15" s="213">
        <v>0.4</v>
      </c>
      <c r="O15" s="213">
        <v>0.85</v>
      </c>
      <c r="P15" s="103" t="s">
        <v>807</v>
      </c>
      <c r="Q15" s="97" t="s">
        <v>332</v>
      </c>
      <c r="R15" s="97" t="s">
        <v>826</v>
      </c>
    </row>
    <row r="16" spans="1:18" ht="42" customHeight="1" thickBot="1" x14ac:dyDescent="0.25">
      <c r="A16" s="359"/>
      <c r="B16" s="361"/>
      <c r="C16" s="196" t="s">
        <v>764</v>
      </c>
      <c r="D16" s="207">
        <v>0.9</v>
      </c>
      <c r="E16" s="207">
        <v>0.9</v>
      </c>
      <c r="F16" s="207">
        <v>0.9</v>
      </c>
      <c r="G16" s="102" t="s">
        <v>751</v>
      </c>
      <c r="H16" s="97" t="s">
        <v>325</v>
      </c>
      <c r="I16" s="97" t="s">
        <v>791</v>
      </c>
      <c r="J16" s="97" t="s">
        <v>328</v>
      </c>
      <c r="K16" s="97" t="s">
        <v>766</v>
      </c>
      <c r="L16" s="97" t="s">
        <v>781</v>
      </c>
      <c r="M16" s="212">
        <v>0.9</v>
      </c>
      <c r="N16" s="213">
        <v>0.5</v>
      </c>
      <c r="O16" s="213">
        <v>0.8</v>
      </c>
      <c r="P16" s="103" t="s">
        <v>808</v>
      </c>
      <c r="Q16" s="97" t="s">
        <v>331</v>
      </c>
      <c r="R16" s="97" t="s">
        <v>816</v>
      </c>
    </row>
    <row r="17" spans="1:18" ht="42" customHeight="1" thickBot="1" x14ac:dyDescent="0.25">
      <c r="A17" s="358">
        <v>7</v>
      </c>
      <c r="B17" s="360" t="str">
        <f>+OBJS!C17</f>
        <v>Mejorar el sistema de seguimiento académico ajustandose  a las expectativas y objetivos propuestos.</v>
      </c>
      <c r="C17" s="205" t="s">
        <v>738</v>
      </c>
      <c r="D17" s="207">
        <v>1</v>
      </c>
      <c r="E17" s="207">
        <v>1</v>
      </c>
      <c r="F17" s="207">
        <v>1</v>
      </c>
      <c r="G17" s="102" t="s">
        <v>750</v>
      </c>
      <c r="H17" s="97" t="s">
        <v>326</v>
      </c>
      <c r="I17" s="97" t="s">
        <v>792</v>
      </c>
      <c r="J17" s="97" t="s">
        <v>328</v>
      </c>
      <c r="K17" s="97" t="s">
        <v>767</v>
      </c>
      <c r="L17" s="97" t="s">
        <v>779</v>
      </c>
      <c r="M17" s="212">
        <v>0.4</v>
      </c>
      <c r="N17" s="213">
        <v>0.45</v>
      </c>
      <c r="O17" s="213">
        <v>0.9</v>
      </c>
      <c r="P17" s="103" t="s">
        <v>809</v>
      </c>
      <c r="Q17" s="97" t="s">
        <v>330</v>
      </c>
      <c r="R17" s="97" t="s">
        <v>818</v>
      </c>
    </row>
    <row r="18" spans="1:18" ht="42" customHeight="1" thickBot="1" x14ac:dyDescent="0.25">
      <c r="A18" s="359"/>
      <c r="B18" s="361"/>
      <c r="C18" s="196" t="s">
        <v>861</v>
      </c>
      <c r="D18" s="207">
        <v>1</v>
      </c>
      <c r="E18" s="207">
        <v>1</v>
      </c>
      <c r="F18" s="207">
        <v>1</v>
      </c>
      <c r="G18" s="102" t="s">
        <v>752</v>
      </c>
      <c r="H18" s="97" t="s">
        <v>325</v>
      </c>
      <c r="I18" s="96" t="s">
        <v>793</v>
      </c>
      <c r="J18" s="97" t="s">
        <v>327</v>
      </c>
      <c r="K18" s="97" t="s">
        <v>768</v>
      </c>
      <c r="L18" s="97" t="s">
        <v>779</v>
      </c>
      <c r="M18" s="212">
        <v>1</v>
      </c>
      <c r="N18" s="213">
        <v>0.6</v>
      </c>
      <c r="O18" s="213">
        <v>0.9</v>
      </c>
      <c r="P18" s="103" t="s">
        <v>810</v>
      </c>
      <c r="Q18" s="97" t="s">
        <v>330</v>
      </c>
      <c r="R18" s="97" t="s">
        <v>827</v>
      </c>
    </row>
    <row r="19" spans="1:18" ht="42" customHeight="1" thickBot="1" x14ac:dyDescent="0.25">
      <c r="A19" s="358">
        <v>8</v>
      </c>
      <c r="B19" s="360">
        <f>+OBJS!C19</f>
        <v>0</v>
      </c>
      <c r="C19" s="196">
        <f>+OBJS!D19</f>
        <v>0</v>
      </c>
      <c r="D19" s="175"/>
      <c r="E19" s="175"/>
      <c r="F19" s="175"/>
      <c r="G19" s="209"/>
      <c r="H19" s="97"/>
      <c r="I19" s="96"/>
      <c r="J19" s="97"/>
      <c r="K19" s="97"/>
      <c r="L19" s="97"/>
      <c r="M19" s="104"/>
      <c r="N19" s="105"/>
      <c r="O19" s="105"/>
      <c r="P19" s="103"/>
      <c r="Q19" s="97"/>
      <c r="R19" s="97"/>
    </row>
    <row r="20" spans="1:18" ht="42" customHeight="1" thickBot="1" x14ac:dyDescent="0.25">
      <c r="A20" s="359"/>
      <c r="B20" s="361"/>
      <c r="C20" s="196">
        <f>+OBJS!D20</f>
        <v>0</v>
      </c>
      <c r="D20" s="175"/>
      <c r="E20" s="175"/>
      <c r="F20" s="175"/>
      <c r="G20" s="102"/>
      <c r="H20" s="97"/>
      <c r="I20" s="96"/>
      <c r="J20" s="97"/>
      <c r="K20" s="97"/>
      <c r="L20" s="97"/>
      <c r="M20" s="104"/>
      <c r="N20" s="105"/>
      <c r="O20" s="105"/>
      <c r="P20" s="212"/>
      <c r="Q20" s="97"/>
      <c r="R20" s="97"/>
    </row>
    <row r="21" spans="1:18" ht="42" customHeight="1" thickBot="1" x14ac:dyDescent="0.25">
      <c r="A21" s="358">
        <v>9</v>
      </c>
      <c r="B21" s="360" t="str">
        <f>+OBJS!C21</f>
        <v>Propiciar el mejoramiento y fortalecimiento de un clima escolar que induzca una convivencia positiva permitiendo abordar los conflictos con mejores resultados por la calidad de la enseñanza aprendizaje basandose en el Manual de Convivencia</v>
      </c>
      <c r="C21" s="196" t="str">
        <f>+OBJS!D21</f>
        <v>Se continua con la participación en los diferentes ambitos escolares, desarrollando  espacios de liderazgo donde la convivencia institucional conlleve a la superación  del 100% de posibles dificultades presentadas durante cada año</v>
      </c>
      <c r="D21" s="207">
        <v>1</v>
      </c>
      <c r="E21" s="207">
        <v>1</v>
      </c>
      <c r="F21" s="207">
        <v>1</v>
      </c>
      <c r="G21" s="102" t="s">
        <v>753</v>
      </c>
      <c r="H21" s="97" t="s">
        <v>326</v>
      </c>
      <c r="I21" s="97" t="s">
        <v>794</v>
      </c>
      <c r="J21" s="97" t="s">
        <v>327</v>
      </c>
      <c r="K21" s="97" t="s">
        <v>769</v>
      </c>
      <c r="L21" s="97" t="s">
        <v>779</v>
      </c>
      <c r="M21" s="212">
        <v>0.3</v>
      </c>
      <c r="N21" s="213">
        <v>0.2</v>
      </c>
      <c r="O21" s="213">
        <v>0.9</v>
      </c>
      <c r="P21" s="103" t="s">
        <v>812</v>
      </c>
      <c r="Q21" s="97" t="s">
        <v>332</v>
      </c>
      <c r="R21" s="97" t="s">
        <v>828</v>
      </c>
    </row>
    <row r="22" spans="1:18" ht="73.5" customHeight="1" thickBot="1" x14ac:dyDescent="0.25">
      <c r="A22" s="359"/>
      <c r="B22" s="361"/>
      <c r="C22" s="196" t="str">
        <f>+OBJS!D22</f>
        <v>Conocimiento del manual de  convivencia en un 100% por la comunidad educativa a fin de liderar y vivenciar un excelente clima escolar.</v>
      </c>
      <c r="D22" s="207">
        <v>1</v>
      </c>
      <c r="E22" s="207">
        <v>1</v>
      </c>
      <c r="F22" s="207">
        <v>1</v>
      </c>
      <c r="G22" s="102" t="s">
        <v>754</v>
      </c>
      <c r="H22" s="97" t="s">
        <v>325</v>
      </c>
      <c r="I22" s="96" t="s">
        <v>795</v>
      </c>
      <c r="J22" s="97" t="s">
        <v>328</v>
      </c>
      <c r="K22" s="97" t="s">
        <v>770</v>
      </c>
      <c r="L22" s="97" t="s">
        <v>779</v>
      </c>
      <c r="M22" s="212">
        <v>1</v>
      </c>
      <c r="N22" s="213">
        <v>0.04</v>
      </c>
      <c r="O22" s="213">
        <v>0.12</v>
      </c>
      <c r="P22" s="103" t="s">
        <v>811</v>
      </c>
      <c r="Q22" s="97" t="s">
        <v>332</v>
      </c>
      <c r="R22" s="97" t="s">
        <v>819</v>
      </c>
    </row>
    <row r="23" spans="1:18" ht="42" customHeight="1" thickBot="1" x14ac:dyDescent="0.25">
      <c r="A23" s="358">
        <v>10</v>
      </c>
      <c r="B23" s="360">
        <f>+OBJS!C23</f>
        <v>0</v>
      </c>
      <c r="C23" s="196">
        <f>+OBJS!D23</f>
        <v>0</v>
      </c>
      <c r="D23" s="175"/>
      <c r="E23" s="175"/>
      <c r="F23" s="175"/>
      <c r="G23" s="208"/>
      <c r="H23" s="97"/>
      <c r="I23" s="96"/>
      <c r="J23" s="97"/>
      <c r="K23" s="97"/>
      <c r="L23" s="97"/>
      <c r="M23" s="212"/>
      <c r="N23" s="105"/>
      <c r="O23" s="105"/>
      <c r="P23" s="103"/>
      <c r="Q23" s="97"/>
      <c r="R23" s="97"/>
    </row>
    <row r="24" spans="1:18" ht="49.5" customHeight="1" thickBot="1" x14ac:dyDescent="0.25">
      <c r="A24" s="359"/>
      <c r="B24" s="361"/>
      <c r="C24" s="196">
        <f>+OBJS!D24</f>
        <v>0</v>
      </c>
      <c r="D24" s="175"/>
      <c r="E24" s="175"/>
      <c r="F24" s="175"/>
      <c r="G24" s="100"/>
      <c r="H24" s="97"/>
      <c r="I24" s="96"/>
      <c r="J24" s="97"/>
      <c r="K24" s="97"/>
      <c r="L24" s="97"/>
      <c r="M24" s="104"/>
      <c r="N24" s="105"/>
      <c r="O24" s="105"/>
      <c r="P24" s="103"/>
      <c r="Q24" s="97"/>
      <c r="R24" s="97"/>
    </row>
    <row r="25" spans="1:18" ht="42" customHeight="1" thickBot="1" x14ac:dyDescent="0.25">
      <c r="A25" s="358">
        <v>11</v>
      </c>
      <c r="B25" s="360">
        <f>+OBJS!C25</f>
        <v>0</v>
      </c>
      <c r="C25" s="196">
        <f>+OBJS!D25</f>
        <v>0</v>
      </c>
      <c r="D25" s="175"/>
      <c r="E25" s="175"/>
      <c r="F25" s="175"/>
      <c r="G25" s="102"/>
      <c r="H25" s="97"/>
      <c r="I25" s="97"/>
      <c r="J25" s="97"/>
      <c r="K25" s="97"/>
      <c r="L25" s="97"/>
      <c r="M25" s="104"/>
      <c r="N25" s="105"/>
      <c r="O25" s="105"/>
      <c r="P25" s="103"/>
      <c r="Q25" s="97"/>
      <c r="R25" s="97"/>
    </row>
    <row r="26" spans="1:18" ht="42" customHeight="1" thickBot="1" x14ac:dyDescent="0.25">
      <c r="A26" s="359"/>
      <c r="B26" s="361"/>
      <c r="C26" s="196">
        <f>+OBJS!D26</f>
        <v>0</v>
      </c>
      <c r="D26" s="175"/>
      <c r="E26" s="175"/>
      <c r="F26" s="175"/>
      <c r="G26" s="102"/>
      <c r="H26" s="97"/>
      <c r="I26" s="97"/>
      <c r="J26" s="97"/>
      <c r="K26" s="97"/>
      <c r="L26" s="97"/>
      <c r="M26" s="104"/>
      <c r="N26" s="105"/>
      <c r="O26" s="105"/>
      <c r="P26" s="103"/>
      <c r="Q26" s="97"/>
      <c r="R26" s="97"/>
    </row>
    <row r="27" spans="1:18" ht="42" customHeight="1" thickBot="1" x14ac:dyDescent="0.25">
      <c r="A27" s="358">
        <v>12</v>
      </c>
      <c r="B27" s="360" t="str">
        <f>+OBJS!C27</f>
        <v>Ofrecer un  servicio de calidad a la población que presenta NEE, en una educación inclusive, por ello se hace  necesario estructurar procesos educativos que atiendan  tanto a la  diferencia, como a las potencialidades, siempre con la perspectiva de forjar un desrrollo individual y social pleno</v>
      </c>
      <c r="C27" s="196" t="s">
        <v>772</v>
      </c>
      <c r="D27" s="207">
        <v>0.9</v>
      </c>
      <c r="E27" s="207">
        <v>0.9</v>
      </c>
      <c r="F27" s="207">
        <v>0.9</v>
      </c>
      <c r="G27" s="102" t="s">
        <v>755</v>
      </c>
      <c r="H27" s="97" t="s">
        <v>326</v>
      </c>
      <c r="I27" s="97" t="s">
        <v>796</v>
      </c>
      <c r="J27" s="97" t="s">
        <v>327</v>
      </c>
      <c r="K27" s="97" t="s">
        <v>773</v>
      </c>
      <c r="L27" s="97" t="s">
        <v>781</v>
      </c>
      <c r="M27" s="212">
        <v>0.5</v>
      </c>
      <c r="N27" s="213">
        <v>0.5</v>
      </c>
      <c r="O27" s="213">
        <v>0.8</v>
      </c>
      <c r="P27" s="103" t="s">
        <v>813</v>
      </c>
      <c r="Q27" s="97" t="s">
        <v>815</v>
      </c>
      <c r="R27" s="97" t="s">
        <v>820</v>
      </c>
    </row>
    <row r="28" spans="1:18" ht="42" customHeight="1" thickBot="1" x14ac:dyDescent="0.25">
      <c r="A28" s="359"/>
      <c r="B28" s="361"/>
      <c r="C28" s="196" t="s">
        <v>771</v>
      </c>
      <c r="D28" s="207">
        <v>0.9</v>
      </c>
      <c r="E28" s="207">
        <v>0.9</v>
      </c>
      <c r="F28" s="207">
        <v>0.9</v>
      </c>
      <c r="G28" s="102" t="s">
        <v>756</v>
      </c>
      <c r="H28" s="97" t="s">
        <v>325</v>
      </c>
      <c r="I28" s="97" t="s">
        <v>797</v>
      </c>
      <c r="J28" s="97" t="s">
        <v>328</v>
      </c>
      <c r="K28" s="97" t="s">
        <v>774</v>
      </c>
      <c r="L28" s="97" t="s">
        <v>781</v>
      </c>
      <c r="M28" s="212">
        <v>1</v>
      </c>
      <c r="N28" s="213">
        <v>0.6</v>
      </c>
      <c r="O28" s="213">
        <v>1</v>
      </c>
      <c r="P28" s="103" t="s">
        <v>814</v>
      </c>
      <c r="Q28" s="97" t="s">
        <v>332</v>
      </c>
      <c r="R28" s="97" t="s">
        <v>818</v>
      </c>
    </row>
    <row r="29" spans="1:18" ht="12" thickBot="1" x14ac:dyDescent="0.25">
      <c r="C29" s="210"/>
    </row>
    <row r="30" spans="1:18" ht="12" hidden="1" thickBot="1" x14ac:dyDescent="0.25">
      <c r="C30" s="210" t="s">
        <v>759</v>
      </c>
      <c r="K30" s="190"/>
      <c r="M30" s="190"/>
    </row>
    <row r="31" spans="1:18" ht="12" hidden="1" thickBot="1" x14ac:dyDescent="0.25">
      <c r="C31" s="210" t="s">
        <v>759</v>
      </c>
      <c r="K31" s="190"/>
      <c r="M31" s="190"/>
    </row>
    <row r="32" spans="1:18" ht="9.75" hidden="1" customHeight="1" x14ac:dyDescent="0.2">
      <c r="C32" s="210" t="s">
        <v>759</v>
      </c>
      <c r="K32" s="190"/>
      <c r="M32" s="190"/>
    </row>
    <row r="33" spans="3:6" ht="12" hidden="1" thickBot="1" x14ac:dyDescent="0.25">
      <c r="C33" s="210" t="s">
        <v>759</v>
      </c>
    </row>
    <row r="34" spans="3:6" ht="12" hidden="1" thickBot="1" x14ac:dyDescent="0.25">
      <c r="C34" s="210" t="s">
        <v>759</v>
      </c>
    </row>
    <row r="35" spans="3:6" ht="12" hidden="1" thickBot="1" x14ac:dyDescent="0.25">
      <c r="C35" s="210" t="s">
        <v>759</v>
      </c>
    </row>
    <row r="36" spans="3:6" ht="12" hidden="1" thickBot="1" x14ac:dyDescent="0.25">
      <c r="C36" s="210" t="s">
        <v>759</v>
      </c>
    </row>
    <row r="37" spans="3:6" ht="12" hidden="1" thickBot="1" x14ac:dyDescent="0.25">
      <c r="C37" s="210" t="s">
        <v>759</v>
      </c>
    </row>
    <row r="38" spans="3:6" ht="12" hidden="1" thickBot="1" x14ac:dyDescent="0.25">
      <c r="C38" s="210" t="s">
        <v>759</v>
      </c>
    </row>
    <row r="39" spans="3:6" ht="12" hidden="1" thickBot="1" x14ac:dyDescent="0.25">
      <c r="C39" s="210" t="s">
        <v>759</v>
      </c>
    </row>
    <row r="40" spans="3:6" ht="12" hidden="1" thickBot="1" x14ac:dyDescent="0.25">
      <c r="C40" s="210" t="s">
        <v>759</v>
      </c>
    </row>
    <row r="41" spans="3:6" ht="12" hidden="1" thickBot="1" x14ac:dyDescent="0.25">
      <c r="C41" s="210" t="s">
        <v>759</v>
      </c>
    </row>
    <row r="42" spans="3:6" ht="12" hidden="1" thickBot="1" x14ac:dyDescent="0.25">
      <c r="C42" s="210" t="s">
        <v>759</v>
      </c>
    </row>
    <row r="43" spans="3:6" ht="12" hidden="1" thickBot="1" x14ac:dyDescent="0.25">
      <c r="C43" s="210" t="s">
        <v>759</v>
      </c>
    </row>
    <row r="44" spans="3:6" ht="12" hidden="1" thickBot="1" x14ac:dyDescent="0.25">
      <c r="C44" s="210" t="s">
        <v>759</v>
      </c>
      <c r="F44" t="s">
        <v>325</v>
      </c>
    </row>
    <row r="45" spans="3:6" ht="12" hidden="1" thickBot="1" x14ac:dyDescent="0.25">
      <c r="C45" s="210" t="s">
        <v>759</v>
      </c>
      <c r="F45" t="s">
        <v>326</v>
      </c>
    </row>
    <row r="46" spans="3:6" ht="12" hidden="1" thickBot="1" x14ac:dyDescent="0.25">
      <c r="C46" s="210" t="s">
        <v>759</v>
      </c>
    </row>
    <row r="47" spans="3:6" ht="12" hidden="1" thickBot="1" x14ac:dyDescent="0.25">
      <c r="C47" s="210" t="s">
        <v>759</v>
      </c>
    </row>
    <row r="48" spans="3:6" ht="12" hidden="1" thickBot="1" x14ac:dyDescent="0.25">
      <c r="C48" s="210" t="s">
        <v>759</v>
      </c>
    </row>
    <row r="49" spans="3:17" ht="12" hidden="1" thickBot="1" x14ac:dyDescent="0.25">
      <c r="C49" s="210" t="s">
        <v>759</v>
      </c>
      <c r="K49" s="190"/>
      <c r="M49" s="190"/>
    </row>
    <row r="50" spans="3:17" ht="12" hidden="1" thickBot="1" x14ac:dyDescent="0.25">
      <c r="C50" s="210" t="s">
        <v>759</v>
      </c>
      <c r="J50" t="s">
        <v>327</v>
      </c>
      <c r="K50" s="190"/>
      <c r="M50" s="190"/>
    </row>
    <row r="51" spans="3:17" ht="12" hidden="1" thickBot="1" x14ac:dyDescent="0.25">
      <c r="C51" s="210" t="s">
        <v>759</v>
      </c>
      <c r="J51" t="s">
        <v>328</v>
      </c>
      <c r="K51" s="190"/>
      <c r="M51" s="190"/>
    </row>
    <row r="52" spans="3:17" ht="12" hidden="1" thickBot="1" x14ac:dyDescent="0.25">
      <c r="C52" s="210" t="s">
        <v>759</v>
      </c>
      <c r="K52" s="190"/>
      <c r="M52" s="190"/>
    </row>
    <row r="53" spans="3:17" ht="12" hidden="1" thickBot="1" x14ac:dyDescent="0.25">
      <c r="C53" s="210" t="s">
        <v>759</v>
      </c>
      <c r="K53" s="190"/>
      <c r="M53" s="190"/>
    </row>
    <row r="54" spans="3:17" ht="12" thickBot="1" x14ac:dyDescent="0.25">
      <c r="C54" s="210"/>
    </row>
    <row r="55" spans="3:17" ht="12" thickBot="1" x14ac:dyDescent="0.25">
      <c r="C55" s="210"/>
    </row>
    <row r="56" spans="3:17" ht="12" thickBot="1" x14ac:dyDescent="0.25">
      <c r="C56" s="210"/>
    </row>
    <row r="57" spans="3:17" ht="12" thickBot="1" x14ac:dyDescent="0.25">
      <c r="C57" s="210"/>
    </row>
    <row r="58" spans="3:17" ht="12" thickBot="1" x14ac:dyDescent="0.25">
      <c r="C58" s="210"/>
    </row>
    <row r="59" spans="3:17" ht="10.5" hidden="1" customHeight="1" x14ac:dyDescent="0.2">
      <c r="C59" s="210"/>
      <c r="K59" s="190"/>
      <c r="M59" s="190"/>
    </row>
    <row r="60" spans="3:17" ht="12" hidden="1" thickBot="1" x14ac:dyDescent="0.25">
      <c r="C60" s="210"/>
      <c r="K60" s="190"/>
      <c r="M60" s="190"/>
    </row>
    <row r="61" spans="3:17" ht="12" hidden="1" thickBot="1" x14ac:dyDescent="0.25">
      <c r="C61" s="210"/>
      <c r="K61" s="190"/>
      <c r="M61" s="190"/>
      <c r="Q61" t="s">
        <v>329</v>
      </c>
    </row>
    <row r="62" spans="3:17" ht="12" hidden="1" thickBot="1" x14ac:dyDescent="0.25">
      <c r="C62" s="210"/>
      <c r="K62" s="190"/>
      <c r="M62" s="190"/>
      <c r="Q62" t="s">
        <v>330</v>
      </c>
    </row>
    <row r="63" spans="3:17" ht="12" hidden="1" thickBot="1" x14ac:dyDescent="0.25">
      <c r="C63" s="210"/>
      <c r="K63" s="190"/>
      <c r="M63" s="190"/>
      <c r="Q63" t="s">
        <v>331</v>
      </c>
    </row>
    <row r="64" spans="3:17" ht="12" hidden="1" thickBot="1" x14ac:dyDescent="0.25">
      <c r="C64" s="210"/>
      <c r="K64" s="190"/>
      <c r="M64" s="190"/>
      <c r="Q64" t="s">
        <v>332</v>
      </c>
    </row>
    <row r="65" spans="3:17" ht="12" hidden="1" thickBot="1" x14ac:dyDescent="0.25">
      <c r="C65" s="210"/>
      <c r="Q65" t="s">
        <v>333</v>
      </c>
    </row>
    <row r="66" spans="3:17" ht="12" thickBot="1" x14ac:dyDescent="0.25">
      <c r="C66" s="210"/>
    </row>
    <row r="67" spans="3:17" ht="12" thickBot="1" x14ac:dyDescent="0.25">
      <c r="C67" s="210"/>
    </row>
    <row r="68" spans="3:17" x14ac:dyDescent="0.2">
      <c r="C68" s="210"/>
    </row>
  </sheetData>
  <sheetProtection selectLockedCells="1"/>
  <mergeCells count="25">
    <mergeCell ref="A11:A12"/>
    <mergeCell ref="B11:B12"/>
    <mergeCell ref="B2:R2"/>
    <mergeCell ref="A5:A6"/>
    <mergeCell ref="A7:A8"/>
    <mergeCell ref="B5:B6"/>
    <mergeCell ref="A9:A10"/>
    <mergeCell ref="B9:B10"/>
    <mergeCell ref="B7:B8"/>
    <mergeCell ref="A17:A18"/>
    <mergeCell ref="B17:B18"/>
    <mergeCell ref="A19:A20"/>
    <mergeCell ref="B19:B20"/>
    <mergeCell ref="A13:A14"/>
    <mergeCell ref="B13:B14"/>
    <mergeCell ref="A15:A16"/>
    <mergeCell ref="B15:B16"/>
    <mergeCell ref="A25:A26"/>
    <mergeCell ref="B25:B26"/>
    <mergeCell ref="A27:A28"/>
    <mergeCell ref="B27:B28"/>
    <mergeCell ref="A21:A22"/>
    <mergeCell ref="B21:B22"/>
    <mergeCell ref="A23:A24"/>
    <mergeCell ref="B23:B24"/>
  </mergeCells>
  <phoneticPr fontId="14" type="noConversion"/>
  <dataValidations xWindow="1120" yWindow="487" count="2">
    <dataValidation type="list" allowBlank="1" showInputMessage="1" showErrorMessage="1" prompt="RESULTADO: Permiten establecer SI las acciones ejecutadas sirvieron para lograr las metas y los resultados deseados._x000a_PROCESO: Brindan información acerca del desarrollo de las diferentes etapas de un proceso y permite monitorear los avances" sqref="H5:H28">
      <formula1>$F$43:$F$45</formula1>
    </dataValidation>
    <dataValidation type="list" allowBlank="1" showInputMessage="1" showErrorMessage="1" sqref="J5:J28">
      <formula1>$J$49:$J$51</formula1>
    </dataValidation>
  </dataValidations>
  <pageMargins left="0.7" right="0.7" top="0.75" bottom="0.75" header="0.3" footer="0.3"/>
  <pageSetup paperSize="190" scale="71" orientation="landscape" verticalDpi="0" r:id="rId1"/>
  <colBreaks count="1" manualBreakCount="1">
    <brk id="11"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39997558519241921"/>
  </sheetPr>
  <dimension ref="A2:I177"/>
  <sheetViews>
    <sheetView zoomScale="87" zoomScaleNormal="87" workbookViewId="0">
      <selection activeCell="B94" sqref="B94:B95"/>
    </sheetView>
  </sheetViews>
  <sheetFormatPr baseColWidth="10" defaultColWidth="9.33203125" defaultRowHeight="11.25" x14ac:dyDescent="0.2"/>
  <cols>
    <col min="1" max="1" width="45.83203125" style="28" customWidth="1"/>
    <col min="2" max="2" width="40.6640625" style="28" customWidth="1"/>
    <col min="3" max="3" width="34" style="129" customWidth="1"/>
    <col min="4" max="4" width="20" style="129" customWidth="1"/>
    <col min="5" max="5" width="26.6640625" style="129" customWidth="1"/>
    <col min="6" max="6" width="29.6640625" style="136" customWidth="1"/>
    <col min="7" max="7" width="40.6640625" style="129" customWidth="1"/>
    <col min="8" max="8" width="39.5" style="129" customWidth="1"/>
    <col min="9" max="9" width="12" style="28" customWidth="1"/>
    <col min="10" max="256" width="12" customWidth="1"/>
  </cols>
  <sheetData>
    <row r="2" spans="1:9" ht="15" x14ac:dyDescent="0.25">
      <c r="B2" s="372"/>
      <c r="C2" s="372"/>
      <c r="D2" s="372"/>
      <c r="E2" s="372"/>
      <c r="F2" s="372"/>
      <c r="G2" s="372"/>
      <c r="H2" s="190"/>
    </row>
    <row r="4" spans="1:9" ht="12" thickBot="1" x14ac:dyDescent="0.25">
      <c r="C4" s="190"/>
      <c r="D4" s="190"/>
      <c r="E4" s="190"/>
      <c r="G4" s="190"/>
      <c r="H4" s="190"/>
    </row>
    <row r="5" spans="1:9" s="25" customFormat="1" ht="51.75" customHeight="1" thickBot="1" x14ac:dyDescent="0.25">
      <c r="A5" s="30" t="s">
        <v>309</v>
      </c>
      <c r="B5" s="62" t="s">
        <v>334</v>
      </c>
      <c r="C5" s="62" t="s">
        <v>335</v>
      </c>
      <c r="D5" s="62" t="s">
        <v>336</v>
      </c>
      <c r="E5" s="40" t="s">
        <v>337</v>
      </c>
      <c r="F5" s="137" t="s">
        <v>338</v>
      </c>
      <c r="G5" s="40" t="s">
        <v>339</v>
      </c>
      <c r="H5" s="101" t="s">
        <v>340</v>
      </c>
      <c r="I5" s="94"/>
    </row>
    <row r="6" spans="1:9" s="94" customFormat="1" ht="33" customHeight="1" x14ac:dyDescent="0.2">
      <c r="A6" s="373" t="str">
        <f>OBJS!D5</f>
        <v xml:space="preserve"> A través de un  plan operativo de las metas institucionales el  80% serán ejecutadas, verificando  durante cada año su ejecusión como parte del quehacer institucional.</v>
      </c>
      <c r="B6" s="130" t="s">
        <v>830</v>
      </c>
      <c r="C6" s="97" t="s">
        <v>832</v>
      </c>
      <c r="D6" s="142">
        <v>42753</v>
      </c>
      <c r="E6" s="142">
        <v>42759</v>
      </c>
      <c r="F6" s="214">
        <v>0</v>
      </c>
      <c r="G6" s="139" t="s">
        <v>835</v>
      </c>
      <c r="H6" s="139" t="s">
        <v>838</v>
      </c>
    </row>
    <row r="7" spans="1:9" s="94" customFormat="1" ht="33" customHeight="1" x14ac:dyDescent="0.2">
      <c r="A7" s="374"/>
      <c r="B7" s="130" t="s">
        <v>831</v>
      </c>
      <c r="C7" s="97" t="s">
        <v>832</v>
      </c>
      <c r="D7" s="142">
        <v>42769</v>
      </c>
      <c r="E7" s="142">
        <v>42769</v>
      </c>
      <c r="F7" s="214">
        <v>30000</v>
      </c>
      <c r="G7" s="139" t="s">
        <v>839</v>
      </c>
      <c r="H7" s="139" t="s">
        <v>836</v>
      </c>
    </row>
    <row r="8" spans="1:9" s="94" customFormat="1" ht="33" customHeight="1" x14ac:dyDescent="0.2">
      <c r="A8" s="374"/>
      <c r="B8" s="130"/>
      <c r="C8" s="97"/>
      <c r="D8" s="142"/>
      <c r="E8" s="142"/>
      <c r="F8" s="138"/>
      <c r="G8" s="139"/>
      <c r="H8" s="139"/>
    </row>
    <row r="9" spans="1:9" s="94" customFormat="1" ht="43.5" customHeight="1" x14ac:dyDescent="0.2">
      <c r="A9" s="375"/>
      <c r="B9" s="130"/>
      <c r="C9" s="97"/>
      <c r="D9" s="142"/>
      <c r="E9" s="142"/>
      <c r="F9" s="138"/>
      <c r="G9" s="139"/>
      <c r="H9" s="139"/>
    </row>
    <row r="10" spans="1:9" s="94" customFormat="1" ht="43.5" customHeight="1" x14ac:dyDescent="0.2">
      <c r="A10" s="373" t="str">
        <f>OBJS!D6</f>
        <v>Cada  año la comunidad educativa  conoce y se apropia en un 90 % de las metas institucionales</v>
      </c>
      <c r="B10" s="130" t="s">
        <v>840</v>
      </c>
      <c r="C10" s="97" t="s">
        <v>832</v>
      </c>
      <c r="D10" s="142">
        <v>42789</v>
      </c>
      <c r="E10" s="142">
        <v>43070</v>
      </c>
      <c r="F10" s="138">
        <v>0</v>
      </c>
      <c r="G10" s="139" t="s">
        <v>893</v>
      </c>
      <c r="H10" s="139"/>
    </row>
    <row r="11" spans="1:9" s="94" customFormat="1" ht="43.5" customHeight="1" x14ac:dyDescent="0.2">
      <c r="A11" s="369"/>
      <c r="B11" s="178" t="s">
        <v>833</v>
      </c>
      <c r="C11" s="133" t="s">
        <v>832</v>
      </c>
      <c r="D11" s="142">
        <v>42906</v>
      </c>
      <c r="E11" s="142">
        <v>42989</v>
      </c>
      <c r="F11" s="138">
        <v>30000</v>
      </c>
      <c r="G11" s="139" t="s">
        <v>835</v>
      </c>
      <c r="H11" s="139" t="s">
        <v>836</v>
      </c>
    </row>
    <row r="12" spans="1:9" s="94" customFormat="1" ht="43.5" customHeight="1" x14ac:dyDescent="0.2">
      <c r="A12" s="369"/>
      <c r="B12" s="178" t="s">
        <v>834</v>
      </c>
      <c r="C12" s="133" t="s">
        <v>832</v>
      </c>
      <c r="D12" s="142">
        <v>43069</v>
      </c>
      <c r="E12" s="142">
        <v>43073</v>
      </c>
      <c r="F12" s="138">
        <v>20000</v>
      </c>
      <c r="G12" s="139" t="s">
        <v>839</v>
      </c>
      <c r="H12" s="139" t="s">
        <v>837</v>
      </c>
    </row>
    <row r="13" spans="1:9" s="94" customFormat="1" ht="43.5" customHeight="1" x14ac:dyDescent="0.2">
      <c r="A13" s="370"/>
      <c r="B13" s="100"/>
      <c r="C13" s="133"/>
      <c r="D13" s="142"/>
      <c r="E13" s="142"/>
      <c r="F13" s="138"/>
      <c r="G13" s="139"/>
      <c r="H13" s="139"/>
    </row>
    <row r="14" spans="1:9" s="28" customFormat="1" ht="43.5" customHeight="1" x14ac:dyDescent="0.2">
      <c r="A14" s="368" t="str">
        <f>OBJS!D7</f>
        <v>Las actividades de apoyo serán planeadas, ejecutadas y evaluadas con el fin de analizar su efectividad de manera inmediata, y al finalizar  cada año  el 98%  serán replanteadas.</v>
      </c>
      <c r="B14" s="100" t="s">
        <v>843</v>
      </c>
      <c r="C14" s="133" t="s">
        <v>845</v>
      </c>
      <c r="D14" s="142">
        <v>42767</v>
      </c>
      <c r="E14" s="142">
        <v>42797</v>
      </c>
      <c r="F14" s="138">
        <v>0</v>
      </c>
      <c r="G14" s="139" t="s">
        <v>839</v>
      </c>
      <c r="H14" s="139" t="s">
        <v>846</v>
      </c>
    </row>
    <row r="15" spans="1:9" s="28" customFormat="1" ht="43.5" customHeight="1" x14ac:dyDescent="0.2">
      <c r="A15" s="369"/>
      <c r="B15" s="100" t="s">
        <v>841</v>
      </c>
      <c r="C15" s="133" t="s">
        <v>844</v>
      </c>
      <c r="D15" s="142">
        <v>42800</v>
      </c>
      <c r="E15" s="142">
        <v>42813</v>
      </c>
      <c r="F15" s="138">
        <v>20000</v>
      </c>
      <c r="G15" s="139" t="s">
        <v>839</v>
      </c>
      <c r="H15" s="139" t="s">
        <v>837</v>
      </c>
    </row>
    <row r="16" spans="1:9" s="28" customFormat="1" ht="43.5" customHeight="1" x14ac:dyDescent="0.2">
      <c r="A16" s="369"/>
      <c r="B16" s="100"/>
      <c r="C16" s="133"/>
      <c r="D16" s="142"/>
      <c r="E16" s="142"/>
      <c r="F16" s="138"/>
      <c r="G16" s="139"/>
      <c r="H16" s="139"/>
    </row>
    <row r="17" spans="1:8" s="28" customFormat="1" ht="43.5" customHeight="1" x14ac:dyDescent="0.2">
      <c r="A17" s="370"/>
      <c r="B17" s="100"/>
      <c r="C17" s="133"/>
      <c r="D17" s="142"/>
      <c r="E17" s="142"/>
      <c r="F17" s="138"/>
      <c r="G17" s="139"/>
      <c r="H17" s="139"/>
    </row>
    <row r="18" spans="1:8" s="28" customFormat="1" ht="43.5" customHeight="1" x14ac:dyDescent="0.2">
      <c r="A18" s="368" t="str">
        <f>OBJS!D8</f>
        <v>El apoyo pedagógico aplicado da como resultado la superación de los problemas atendiidos dentro de la población infantil,  y  registrado para la continuidad  del proceso. En un 90% al finalizar cada  año.</v>
      </c>
      <c r="B18" s="100" t="s">
        <v>842</v>
      </c>
      <c r="C18" s="133" t="s">
        <v>845</v>
      </c>
      <c r="D18" s="142">
        <v>42807</v>
      </c>
      <c r="E18" s="142">
        <v>43063</v>
      </c>
      <c r="F18" s="138">
        <v>30000</v>
      </c>
      <c r="G18" s="139" t="s">
        <v>839</v>
      </c>
      <c r="H18" s="139" t="s">
        <v>847</v>
      </c>
    </row>
    <row r="19" spans="1:8" s="28" customFormat="1" ht="43.5" customHeight="1" x14ac:dyDescent="0.2">
      <c r="A19" s="369"/>
      <c r="B19" s="100" t="s">
        <v>834</v>
      </c>
      <c r="C19" s="133" t="s">
        <v>844</v>
      </c>
      <c r="D19" s="142">
        <v>42895</v>
      </c>
      <c r="E19" s="142">
        <v>43066</v>
      </c>
      <c r="F19" s="138">
        <v>20000</v>
      </c>
      <c r="G19" s="139" t="s">
        <v>839</v>
      </c>
      <c r="H19" s="139" t="s">
        <v>837</v>
      </c>
    </row>
    <row r="20" spans="1:8" s="28" customFormat="1" ht="43.5" customHeight="1" x14ac:dyDescent="0.2">
      <c r="A20" s="369"/>
      <c r="B20" s="100"/>
      <c r="C20" s="133"/>
      <c r="D20" s="142"/>
      <c r="E20" s="142"/>
      <c r="F20" s="138"/>
      <c r="G20" s="139"/>
      <c r="H20" s="139"/>
    </row>
    <row r="21" spans="1:8" s="28" customFormat="1" ht="43.5" customHeight="1" x14ac:dyDescent="0.2">
      <c r="A21" s="370"/>
      <c r="B21" s="100"/>
      <c r="C21" s="133"/>
      <c r="D21" s="142"/>
      <c r="E21" s="142"/>
      <c r="F21" s="138"/>
      <c r="G21" s="139"/>
      <c r="H21" s="139"/>
    </row>
    <row r="22" spans="1:8" s="28" customFormat="1" ht="43.5" customHeight="1" x14ac:dyDescent="0.2">
      <c r="A22" s="368" t="str">
        <f>OBJS!D9</f>
        <v>Conocimiento de los mecanismos de  seguimiento y   retroalimentación   y  su aplicabiliadad   asertiva en un 90% de  los docentes</v>
      </c>
      <c r="B22" s="100" t="s">
        <v>848</v>
      </c>
      <c r="C22" s="133" t="s">
        <v>845</v>
      </c>
      <c r="D22" s="142">
        <v>42746</v>
      </c>
      <c r="E22" s="142">
        <v>42748</v>
      </c>
      <c r="F22" s="138" t="s">
        <v>853</v>
      </c>
      <c r="G22" s="139" t="s">
        <v>839</v>
      </c>
      <c r="H22" s="139" t="s">
        <v>852</v>
      </c>
    </row>
    <row r="23" spans="1:8" s="28" customFormat="1" ht="43.5" customHeight="1" x14ac:dyDescent="0.2">
      <c r="A23" s="369"/>
      <c r="B23" s="100" t="s">
        <v>851</v>
      </c>
      <c r="C23" s="133" t="s">
        <v>845</v>
      </c>
      <c r="D23" s="142">
        <v>42751</v>
      </c>
      <c r="E23" s="142">
        <v>42751</v>
      </c>
      <c r="F23" s="138">
        <v>20000</v>
      </c>
      <c r="G23" s="139" t="s">
        <v>839</v>
      </c>
      <c r="H23" s="139" t="s">
        <v>837</v>
      </c>
    </row>
    <row r="24" spans="1:8" s="28" customFormat="1" ht="43.5" customHeight="1" x14ac:dyDescent="0.2">
      <c r="A24" s="369"/>
      <c r="B24" s="100"/>
      <c r="C24" s="133"/>
      <c r="D24" s="142"/>
      <c r="E24" s="142"/>
      <c r="F24" s="138"/>
      <c r="G24" s="139"/>
      <c r="H24" s="139"/>
    </row>
    <row r="25" spans="1:8" s="28" customFormat="1" ht="43.5" customHeight="1" x14ac:dyDescent="0.2">
      <c r="A25" s="370"/>
      <c r="B25" s="100"/>
      <c r="C25" s="133"/>
      <c r="D25" s="142"/>
      <c r="E25" s="142"/>
      <c r="F25" s="138"/>
      <c r="G25" s="139"/>
      <c r="H25" s="139"/>
    </row>
    <row r="26" spans="1:8" s="28" customFormat="1" ht="43.5" customHeight="1" x14ac:dyDescent="0.2">
      <c r="A26" s="368" t="str">
        <f>OBJS!D10</f>
        <v>Plan de estudio  desarrollado  en su totalidad dando el 100% de  satisfacción de  aprendizaje.</v>
      </c>
      <c r="B26" s="100" t="s">
        <v>849</v>
      </c>
      <c r="C26" s="133" t="s">
        <v>845</v>
      </c>
      <c r="D26" s="142">
        <v>42765</v>
      </c>
      <c r="E26" s="142">
        <v>43070</v>
      </c>
      <c r="F26" s="138">
        <v>0</v>
      </c>
      <c r="G26" s="139" t="s">
        <v>839</v>
      </c>
      <c r="H26" s="139" t="s">
        <v>837</v>
      </c>
    </row>
    <row r="27" spans="1:8" s="28" customFormat="1" ht="43.5" customHeight="1" x14ac:dyDescent="0.2">
      <c r="A27" s="369"/>
      <c r="B27" s="100" t="s">
        <v>850</v>
      </c>
      <c r="C27" s="133" t="s">
        <v>845</v>
      </c>
      <c r="D27" s="142">
        <v>42907</v>
      </c>
      <c r="E27" s="142">
        <v>43074</v>
      </c>
      <c r="F27" s="138">
        <v>20000</v>
      </c>
      <c r="G27" s="139" t="s">
        <v>839</v>
      </c>
      <c r="H27" s="139" t="s">
        <v>837</v>
      </c>
    </row>
    <row r="28" spans="1:8" s="28" customFormat="1" ht="43.5" customHeight="1" x14ac:dyDescent="0.2">
      <c r="A28" s="369"/>
      <c r="B28" s="100"/>
      <c r="C28" s="133"/>
      <c r="D28" s="142"/>
      <c r="E28" s="142"/>
      <c r="F28" s="138"/>
      <c r="G28" s="139"/>
      <c r="H28" s="139"/>
    </row>
    <row r="29" spans="1:8" s="28" customFormat="1" ht="43.5" customHeight="1" x14ac:dyDescent="0.2">
      <c r="A29" s="370"/>
      <c r="B29" s="100"/>
      <c r="C29" s="133"/>
      <c r="D29" s="142"/>
      <c r="E29" s="142"/>
      <c r="F29" s="138"/>
      <c r="G29" s="139"/>
      <c r="H29" s="139"/>
    </row>
    <row r="30" spans="1:8" s="28" customFormat="1" ht="43.5" customHeight="1" x14ac:dyDescent="0.2">
      <c r="A30" s="368">
        <f>OBJS!D11</f>
        <v>0</v>
      </c>
      <c r="B30" s="100"/>
      <c r="C30" s="133"/>
      <c r="D30" s="142"/>
      <c r="E30" s="142"/>
      <c r="F30" s="138"/>
      <c r="G30" s="139"/>
      <c r="H30" s="139"/>
    </row>
    <row r="31" spans="1:8" s="28" customFormat="1" ht="43.5" customHeight="1" x14ac:dyDescent="0.2">
      <c r="A31" s="369"/>
      <c r="B31" s="100"/>
      <c r="C31" s="133"/>
      <c r="D31" s="142"/>
      <c r="E31" s="142"/>
      <c r="F31" s="138"/>
      <c r="G31" s="139"/>
      <c r="H31" s="139"/>
    </row>
    <row r="32" spans="1:8" s="28" customFormat="1" ht="43.5" customHeight="1" x14ac:dyDescent="0.2">
      <c r="A32" s="369"/>
      <c r="B32" s="100"/>
      <c r="C32" s="133"/>
      <c r="D32" s="142"/>
      <c r="E32" s="142"/>
      <c r="F32" s="138"/>
      <c r="G32" s="139"/>
      <c r="H32" s="139"/>
    </row>
    <row r="33" spans="1:8" s="28" customFormat="1" ht="43.5" customHeight="1" x14ac:dyDescent="0.2">
      <c r="A33" s="370"/>
      <c r="B33" s="100"/>
      <c r="C33" s="133"/>
      <c r="D33" s="142"/>
      <c r="E33" s="142"/>
      <c r="F33" s="138"/>
      <c r="G33" s="139"/>
      <c r="H33" s="139"/>
    </row>
    <row r="34" spans="1:8" s="28" customFormat="1" ht="43.5" customHeight="1" x14ac:dyDescent="0.2">
      <c r="A34" s="368">
        <f>OBJS!D12</f>
        <v>0</v>
      </c>
      <c r="B34" s="100"/>
      <c r="C34" s="133"/>
      <c r="D34" s="142"/>
      <c r="E34" s="142"/>
      <c r="F34" s="138"/>
      <c r="G34" s="139"/>
      <c r="H34" s="139"/>
    </row>
    <row r="35" spans="1:8" s="28" customFormat="1" ht="43.5" customHeight="1" x14ac:dyDescent="0.2">
      <c r="A35" s="369"/>
      <c r="B35" s="100"/>
      <c r="C35" s="133"/>
      <c r="D35" s="142"/>
      <c r="E35" s="142"/>
      <c r="F35" s="138"/>
      <c r="G35" s="139"/>
      <c r="H35" s="139"/>
    </row>
    <row r="36" spans="1:8" s="28" customFormat="1" ht="43.5" customHeight="1" x14ac:dyDescent="0.2">
      <c r="A36" s="369"/>
      <c r="B36" s="100"/>
      <c r="C36" s="133"/>
      <c r="D36" s="142"/>
      <c r="E36" s="142"/>
      <c r="F36" s="138"/>
      <c r="G36" s="139"/>
      <c r="H36" s="139"/>
    </row>
    <row r="37" spans="1:8" s="28" customFormat="1" ht="43.5" customHeight="1" x14ac:dyDescent="0.2">
      <c r="A37" s="370"/>
      <c r="B37" s="100"/>
      <c r="C37" s="133"/>
      <c r="D37" s="142"/>
      <c r="E37" s="142"/>
      <c r="F37" s="138"/>
      <c r="G37" s="139"/>
      <c r="H37" s="139"/>
    </row>
    <row r="38" spans="1:8" s="28" customFormat="1" ht="43.5" customHeight="1" x14ac:dyDescent="0.2">
      <c r="A38" s="368" t="str">
        <f>OBJS!D13</f>
        <v>Realizar la evaluación periódica con nuevos parametros de medición  a fin de lograr criterios más  ajustados a la realidad y dar soluciones más pertinentes, siendo estos solucionados en un 100%</v>
      </c>
      <c r="B38" s="100" t="s">
        <v>854</v>
      </c>
      <c r="C38" s="133" t="s">
        <v>859</v>
      </c>
      <c r="D38" s="142">
        <v>42755</v>
      </c>
      <c r="E38" s="142">
        <v>42755</v>
      </c>
      <c r="F38" s="138">
        <v>15000</v>
      </c>
      <c r="G38" s="139" t="s">
        <v>839</v>
      </c>
      <c r="H38" s="139" t="s">
        <v>860</v>
      </c>
    </row>
    <row r="39" spans="1:8" s="28" customFormat="1" ht="43.5" customHeight="1" x14ac:dyDescent="0.2">
      <c r="A39" s="369"/>
      <c r="B39" s="100" t="s">
        <v>855</v>
      </c>
      <c r="C39" s="133" t="s">
        <v>859</v>
      </c>
      <c r="D39" s="142">
        <v>42755</v>
      </c>
      <c r="E39" s="142">
        <v>42755</v>
      </c>
      <c r="F39" s="138">
        <v>0</v>
      </c>
      <c r="G39" s="139" t="s">
        <v>893</v>
      </c>
      <c r="H39" s="139" t="s">
        <v>860</v>
      </c>
    </row>
    <row r="40" spans="1:8" s="28" customFormat="1" ht="43.5" customHeight="1" x14ac:dyDescent="0.2">
      <c r="A40" s="369"/>
      <c r="B40" s="100"/>
      <c r="C40" s="133"/>
      <c r="D40" s="142"/>
      <c r="E40" s="142"/>
      <c r="F40" s="138"/>
      <c r="G40" s="139"/>
      <c r="H40" s="139"/>
    </row>
    <row r="41" spans="1:8" s="28" customFormat="1" ht="43.5" customHeight="1" x14ac:dyDescent="0.2">
      <c r="A41" s="370"/>
      <c r="B41" s="100"/>
      <c r="C41" s="133"/>
      <c r="D41" s="142"/>
      <c r="E41" s="142"/>
      <c r="F41" s="138"/>
      <c r="G41" s="139"/>
      <c r="H41" s="139"/>
    </row>
    <row r="42" spans="1:8" s="28" customFormat="1" ht="43.5" customHeight="1" x14ac:dyDescent="0.2">
      <c r="A42" s="368" t="str">
        <f>OBJS!D14</f>
        <v>Conocimiento y ajuste en un 100% de los proyectos planes y acciones  en principios de corresponsabilidad participación y equidad.,  afianzando el liderazgo en todo lo ejecutado y logrado  cada año.</v>
      </c>
      <c r="B42" s="100" t="s">
        <v>856</v>
      </c>
      <c r="C42" s="133" t="s">
        <v>859</v>
      </c>
      <c r="D42" s="142">
        <v>42821</v>
      </c>
      <c r="E42" s="142" t="s">
        <v>857</v>
      </c>
      <c r="F42" s="138">
        <v>0</v>
      </c>
      <c r="G42" s="139" t="s">
        <v>893</v>
      </c>
      <c r="H42" s="139" t="s">
        <v>860</v>
      </c>
    </row>
    <row r="43" spans="1:8" s="28" customFormat="1" ht="43.5" customHeight="1" x14ac:dyDescent="0.2">
      <c r="A43" s="369"/>
      <c r="B43" s="100" t="s">
        <v>858</v>
      </c>
      <c r="C43" s="133" t="s">
        <v>859</v>
      </c>
      <c r="D43" s="142">
        <v>43074</v>
      </c>
      <c r="E43" s="142">
        <v>43074</v>
      </c>
      <c r="F43" s="138">
        <v>0</v>
      </c>
      <c r="G43" s="139" t="s">
        <v>893</v>
      </c>
      <c r="H43" s="139" t="s">
        <v>860</v>
      </c>
    </row>
    <row r="44" spans="1:8" s="28" customFormat="1" ht="43.5" customHeight="1" x14ac:dyDescent="0.2">
      <c r="A44" s="369"/>
      <c r="B44" s="100"/>
      <c r="C44" s="133"/>
      <c r="D44" s="142"/>
      <c r="E44" s="142"/>
      <c r="F44" s="138"/>
      <c r="G44" s="139"/>
      <c r="H44" s="139"/>
    </row>
    <row r="45" spans="1:8" s="28" customFormat="1" ht="43.5" customHeight="1" x14ac:dyDescent="0.2">
      <c r="A45" s="370"/>
      <c r="B45" s="100"/>
      <c r="C45" s="133"/>
      <c r="D45" s="142"/>
      <c r="E45" s="142"/>
      <c r="F45" s="138"/>
      <c r="G45" s="139"/>
      <c r="H45" s="139"/>
    </row>
    <row r="46" spans="1:8" s="28" customFormat="1" ht="43.5" customHeight="1" x14ac:dyDescent="0.2">
      <c r="A46" s="368" t="s">
        <v>862</v>
      </c>
      <c r="B46" s="100" t="s">
        <v>863</v>
      </c>
      <c r="C46" s="133" t="s">
        <v>832</v>
      </c>
      <c r="D46" s="142">
        <v>42746</v>
      </c>
      <c r="E46" s="142">
        <v>42747</v>
      </c>
      <c r="F46" s="138">
        <v>20000</v>
      </c>
      <c r="G46" s="139" t="s">
        <v>839</v>
      </c>
      <c r="H46" s="139" t="s">
        <v>837</v>
      </c>
    </row>
    <row r="47" spans="1:8" s="28" customFormat="1" ht="43.5" customHeight="1" x14ac:dyDescent="0.2">
      <c r="A47" s="369"/>
      <c r="B47" s="100" t="s">
        <v>864</v>
      </c>
      <c r="C47" s="133" t="s">
        <v>832</v>
      </c>
      <c r="D47" s="142">
        <v>42746</v>
      </c>
      <c r="E47" s="142">
        <v>42753</v>
      </c>
      <c r="F47" s="138">
        <v>20000</v>
      </c>
      <c r="G47" s="139" t="s">
        <v>867</v>
      </c>
      <c r="H47" s="139" t="s">
        <v>837</v>
      </c>
    </row>
    <row r="48" spans="1:8" s="28" customFormat="1" ht="43.5" customHeight="1" x14ac:dyDescent="0.2">
      <c r="A48" s="369"/>
      <c r="B48" s="100"/>
      <c r="C48" s="133"/>
      <c r="D48" s="142"/>
      <c r="E48" s="142"/>
      <c r="F48" s="138"/>
      <c r="G48" s="139"/>
      <c r="H48" s="139"/>
    </row>
    <row r="49" spans="1:8" s="28" customFormat="1" ht="43.5" customHeight="1" x14ac:dyDescent="0.2">
      <c r="A49" s="370"/>
      <c r="B49" s="100"/>
      <c r="C49" s="133"/>
      <c r="D49" s="142"/>
      <c r="E49" s="142"/>
      <c r="F49" s="138"/>
      <c r="G49" s="139"/>
      <c r="H49" s="139"/>
    </row>
    <row r="50" spans="1:8" s="28" customFormat="1" ht="43.5" customHeight="1" x14ac:dyDescent="0.2">
      <c r="A50" s="368" t="str">
        <f>OBJS!D16</f>
        <v>Cad año Coherencia total en el direcionamiento, manejo, trabajo y prepectiva institucional.</v>
      </c>
      <c r="B50" s="100" t="s">
        <v>865</v>
      </c>
      <c r="C50" s="133" t="s">
        <v>832</v>
      </c>
      <c r="D50" s="142">
        <v>42772</v>
      </c>
      <c r="E50" s="142">
        <v>43070</v>
      </c>
      <c r="F50" s="138">
        <v>0</v>
      </c>
      <c r="G50" s="139" t="s">
        <v>868</v>
      </c>
      <c r="H50" s="139" t="s">
        <v>869</v>
      </c>
    </row>
    <row r="51" spans="1:8" s="28" customFormat="1" ht="43.5" customHeight="1" x14ac:dyDescent="0.2">
      <c r="A51" s="369"/>
      <c r="B51" s="100" t="s">
        <v>866</v>
      </c>
      <c r="C51" s="133" t="s">
        <v>832</v>
      </c>
      <c r="D51" s="142">
        <v>42835</v>
      </c>
      <c r="E51" s="142">
        <v>43075</v>
      </c>
      <c r="F51" s="138">
        <v>20000</v>
      </c>
      <c r="G51" s="139" t="s">
        <v>868</v>
      </c>
      <c r="H51" s="139" t="s">
        <v>837</v>
      </c>
    </row>
    <row r="52" spans="1:8" s="28" customFormat="1" ht="43.5" customHeight="1" x14ac:dyDescent="0.2">
      <c r="A52" s="369"/>
      <c r="B52" s="100"/>
      <c r="C52" s="133"/>
      <c r="D52" s="142"/>
      <c r="E52" s="142"/>
      <c r="F52" s="138"/>
      <c r="G52" s="139"/>
      <c r="H52" s="139"/>
    </row>
    <row r="53" spans="1:8" s="28" customFormat="1" ht="43.5" customHeight="1" x14ac:dyDescent="0.2">
      <c r="A53" s="370"/>
      <c r="B53" s="100"/>
      <c r="C53" s="133"/>
      <c r="D53" s="142"/>
      <c r="E53" s="142"/>
      <c r="F53" s="138"/>
      <c r="G53" s="139"/>
      <c r="H53" s="139"/>
    </row>
    <row r="54" spans="1:8" s="28" customFormat="1" ht="43.5" customHeight="1" x14ac:dyDescent="0.2">
      <c r="A54" s="368" t="str">
        <f>OBJS!D17</f>
        <v>Trabajo en equipo sobre las dimensiones en las cuales se basan los indicadores evaluativos y se direcciona  el seguimiento académico., a través de estrategias que mejoren el nivel de competencia. en un 100%</v>
      </c>
      <c r="B54" s="100" t="s">
        <v>870</v>
      </c>
      <c r="C54" s="133" t="s">
        <v>859</v>
      </c>
      <c r="D54" s="142">
        <v>42753</v>
      </c>
      <c r="E54" s="142">
        <v>42753</v>
      </c>
      <c r="F54" s="138">
        <v>0</v>
      </c>
      <c r="G54" s="139" t="s">
        <v>839</v>
      </c>
      <c r="H54" s="139" t="s">
        <v>869</v>
      </c>
    </row>
    <row r="55" spans="1:8" s="28" customFormat="1" ht="43.5" customHeight="1" x14ac:dyDescent="0.2">
      <c r="A55" s="369"/>
      <c r="B55" s="100" t="s">
        <v>871</v>
      </c>
      <c r="C55" s="133" t="s">
        <v>859</v>
      </c>
      <c r="D55" s="142">
        <v>42753</v>
      </c>
      <c r="E55" s="142">
        <v>42769</v>
      </c>
      <c r="F55" s="138">
        <v>10000</v>
      </c>
      <c r="G55" s="139" t="s">
        <v>839</v>
      </c>
      <c r="H55" s="139" t="s">
        <v>875</v>
      </c>
    </row>
    <row r="56" spans="1:8" s="28" customFormat="1" ht="43.5" customHeight="1" x14ac:dyDescent="0.2">
      <c r="A56" s="369"/>
      <c r="B56" s="100" t="s">
        <v>872</v>
      </c>
      <c r="C56" s="133" t="s">
        <v>859</v>
      </c>
      <c r="D56" s="142">
        <v>42772</v>
      </c>
      <c r="E56" s="142">
        <v>43063</v>
      </c>
      <c r="F56" s="138">
        <v>20000</v>
      </c>
      <c r="G56" s="139" t="s">
        <v>874</v>
      </c>
      <c r="H56" s="139" t="s">
        <v>876</v>
      </c>
    </row>
    <row r="57" spans="1:8" s="28" customFormat="1" ht="43.5" customHeight="1" x14ac:dyDescent="0.2">
      <c r="A57" s="370"/>
      <c r="B57" s="100"/>
      <c r="C57" s="133"/>
      <c r="D57" s="142"/>
      <c r="E57" s="142"/>
      <c r="F57" s="138"/>
      <c r="G57" s="139"/>
      <c r="H57" s="139"/>
    </row>
    <row r="58" spans="1:8" s="28" customFormat="1" ht="43.5" customHeight="1" x14ac:dyDescent="0.2">
      <c r="A58" s="368" t="str">
        <f>OBJS!D18</f>
        <v>Introducir los ajustes pertinenetes en las evaluaciones y   seguimiento que se realiza a los estudiantes en un 100%</v>
      </c>
      <c r="B58" s="100" t="s">
        <v>873</v>
      </c>
      <c r="C58" s="133" t="s">
        <v>859</v>
      </c>
      <c r="D58" s="142">
        <v>42906</v>
      </c>
      <c r="E58" s="142">
        <v>43066</v>
      </c>
      <c r="F58" s="138">
        <v>10000</v>
      </c>
      <c r="G58" s="139" t="s">
        <v>839</v>
      </c>
      <c r="H58" s="139" t="s">
        <v>877</v>
      </c>
    </row>
    <row r="59" spans="1:8" s="28" customFormat="1" ht="43.5" customHeight="1" x14ac:dyDescent="0.2">
      <c r="A59" s="369"/>
      <c r="B59" s="100" t="s">
        <v>834</v>
      </c>
      <c r="C59" s="133" t="s">
        <v>859</v>
      </c>
      <c r="D59" s="142">
        <v>43074</v>
      </c>
      <c r="E59" s="142">
        <v>43074</v>
      </c>
      <c r="F59" s="138">
        <v>20000</v>
      </c>
      <c r="G59" s="139" t="s">
        <v>839</v>
      </c>
      <c r="H59" s="139" t="s">
        <v>837</v>
      </c>
    </row>
    <row r="60" spans="1:8" s="28" customFormat="1" ht="43.5" customHeight="1" x14ac:dyDescent="0.2">
      <c r="A60" s="369"/>
      <c r="B60" s="100"/>
      <c r="C60" s="133"/>
      <c r="D60" s="142"/>
      <c r="E60" s="142"/>
      <c r="F60" s="138"/>
      <c r="G60" s="139"/>
      <c r="H60" s="139"/>
    </row>
    <row r="61" spans="1:8" s="28" customFormat="1" ht="43.5" customHeight="1" x14ac:dyDescent="0.2">
      <c r="A61" s="370"/>
      <c r="B61" s="100"/>
      <c r="C61" s="133"/>
      <c r="D61" s="142"/>
      <c r="E61" s="142"/>
      <c r="F61" s="138"/>
      <c r="G61" s="139"/>
      <c r="H61" s="139"/>
    </row>
    <row r="62" spans="1:8" s="28" customFormat="1" ht="43.5" customHeight="1" x14ac:dyDescent="0.2">
      <c r="A62" s="368">
        <f>OBJS!D19</f>
        <v>0</v>
      </c>
      <c r="B62" s="100"/>
      <c r="C62" s="133"/>
      <c r="D62" s="142"/>
      <c r="E62" s="142"/>
      <c r="F62" s="138"/>
      <c r="G62" s="139"/>
      <c r="H62" s="139"/>
    </row>
    <row r="63" spans="1:8" s="28" customFormat="1" ht="43.5" customHeight="1" x14ac:dyDescent="0.2">
      <c r="A63" s="369"/>
      <c r="B63" s="100"/>
      <c r="C63" s="133"/>
      <c r="D63" s="142"/>
      <c r="E63" s="142"/>
      <c r="F63" s="138"/>
      <c r="G63" s="139"/>
      <c r="H63" s="139"/>
    </row>
    <row r="64" spans="1:8" s="28" customFormat="1" ht="43.5" customHeight="1" x14ac:dyDescent="0.2">
      <c r="A64" s="369"/>
      <c r="B64" s="100"/>
      <c r="C64" s="133"/>
      <c r="D64" s="142"/>
      <c r="E64" s="142"/>
      <c r="F64" s="138"/>
      <c r="G64" s="139"/>
      <c r="H64" s="139"/>
    </row>
    <row r="65" spans="1:8" s="28" customFormat="1" ht="43.5" customHeight="1" x14ac:dyDescent="0.2">
      <c r="A65" s="370"/>
      <c r="B65" s="100"/>
      <c r="C65" s="133"/>
      <c r="D65" s="142"/>
      <c r="E65" s="142"/>
      <c r="F65" s="138"/>
      <c r="G65" s="139"/>
      <c r="H65" s="139"/>
    </row>
    <row r="66" spans="1:8" s="28" customFormat="1" ht="43.5" customHeight="1" x14ac:dyDescent="0.2">
      <c r="A66" s="368">
        <f>OBJS!D20</f>
        <v>0</v>
      </c>
      <c r="B66" s="100"/>
      <c r="C66" s="133"/>
      <c r="D66" s="142"/>
      <c r="E66" s="142"/>
      <c r="F66" s="138"/>
      <c r="G66" s="139"/>
      <c r="H66" s="139"/>
    </row>
    <row r="67" spans="1:8" s="28" customFormat="1" ht="43.5" customHeight="1" x14ac:dyDescent="0.2">
      <c r="A67" s="369"/>
      <c r="B67" s="100"/>
      <c r="C67" s="133"/>
      <c r="D67" s="142"/>
      <c r="E67" s="142"/>
      <c r="F67" s="138"/>
      <c r="G67" s="139"/>
      <c r="H67" s="139"/>
    </row>
    <row r="68" spans="1:8" s="28" customFormat="1" ht="43.5" customHeight="1" x14ac:dyDescent="0.2">
      <c r="A68" s="369"/>
      <c r="B68" s="100"/>
      <c r="C68" s="133"/>
      <c r="D68" s="142"/>
      <c r="E68" s="142"/>
      <c r="F68" s="138"/>
      <c r="G68" s="139"/>
      <c r="H68" s="139"/>
    </row>
    <row r="69" spans="1:8" s="28" customFormat="1" ht="43.5" customHeight="1" x14ac:dyDescent="0.2">
      <c r="A69" s="370"/>
      <c r="B69" s="100"/>
      <c r="C69" s="133"/>
      <c r="D69" s="142"/>
      <c r="E69" s="142"/>
      <c r="F69" s="138"/>
      <c r="G69" s="139"/>
      <c r="H69" s="139"/>
    </row>
    <row r="70" spans="1:8" s="28" customFormat="1" ht="43.5" customHeight="1" x14ac:dyDescent="0.2">
      <c r="A70" s="368" t="str">
        <f>OBJS!D21</f>
        <v>Se continua con la participación en los diferentes ambitos escolares, desarrollando  espacios de liderazgo donde la convivencia institucional conlleve a la superación  del 100% de posibles dificultades presentadas durante cada año</v>
      </c>
      <c r="B70" s="100" t="s">
        <v>878</v>
      </c>
      <c r="C70" s="133" t="s">
        <v>832</v>
      </c>
      <c r="D70" s="142">
        <v>42804</v>
      </c>
      <c r="E70" s="142">
        <v>43007</v>
      </c>
      <c r="F70" s="138">
        <v>0</v>
      </c>
      <c r="G70" s="139" t="s">
        <v>893</v>
      </c>
      <c r="H70" s="139" t="s">
        <v>883</v>
      </c>
    </row>
    <row r="71" spans="1:8" s="28" customFormat="1" ht="43.5" customHeight="1" x14ac:dyDescent="0.2">
      <c r="A71" s="369"/>
      <c r="B71" s="100" t="s">
        <v>881</v>
      </c>
      <c r="C71" s="133" t="s">
        <v>832</v>
      </c>
      <c r="D71" s="142">
        <v>42811</v>
      </c>
      <c r="E71" s="142">
        <v>42811</v>
      </c>
      <c r="F71" s="138">
        <v>50000</v>
      </c>
      <c r="G71" s="139" t="s">
        <v>839</v>
      </c>
      <c r="H71" s="139" t="s">
        <v>882</v>
      </c>
    </row>
    <row r="72" spans="1:8" s="28" customFormat="1" ht="43.5" customHeight="1" x14ac:dyDescent="0.2">
      <c r="A72" s="369"/>
      <c r="B72" s="100" t="s">
        <v>855</v>
      </c>
      <c r="C72" s="133" t="s">
        <v>832</v>
      </c>
      <c r="D72" s="142">
        <v>42816</v>
      </c>
      <c r="E72" s="142">
        <v>42818</v>
      </c>
      <c r="F72" s="138">
        <v>0</v>
      </c>
      <c r="G72" s="139" t="s">
        <v>893</v>
      </c>
      <c r="H72" s="139" t="s">
        <v>869</v>
      </c>
    </row>
    <row r="73" spans="1:8" s="28" customFormat="1" ht="43.5" customHeight="1" x14ac:dyDescent="0.2">
      <c r="A73" s="370"/>
      <c r="B73" s="100"/>
      <c r="C73" s="133"/>
      <c r="D73" s="142"/>
      <c r="E73" s="142"/>
      <c r="F73" s="138"/>
      <c r="G73" s="139"/>
      <c r="H73" s="139"/>
    </row>
    <row r="74" spans="1:8" s="28" customFormat="1" ht="43.5" customHeight="1" x14ac:dyDescent="0.2">
      <c r="A74" s="368" t="str">
        <f>OBJS!D22</f>
        <v>Conocimiento del manual de  convivencia en un 100% por la comunidad educativa a fin de liderar y vivenciar un excelente clima escolar.</v>
      </c>
      <c r="B74" s="100" t="s">
        <v>879</v>
      </c>
      <c r="C74" s="133" t="s">
        <v>832</v>
      </c>
      <c r="D74" s="142" t="s">
        <v>880</v>
      </c>
      <c r="E74" s="142">
        <v>42825</v>
      </c>
      <c r="F74" s="138">
        <v>0</v>
      </c>
      <c r="G74" s="139" t="s">
        <v>893</v>
      </c>
      <c r="H74" s="139" t="s">
        <v>869</v>
      </c>
    </row>
    <row r="75" spans="1:8" s="28" customFormat="1" ht="43.5" customHeight="1" x14ac:dyDescent="0.2">
      <c r="A75" s="369"/>
      <c r="B75" s="100" t="s">
        <v>872</v>
      </c>
      <c r="C75" s="133" t="s">
        <v>832</v>
      </c>
      <c r="D75" s="142">
        <v>42828</v>
      </c>
      <c r="E75" s="142">
        <v>43007</v>
      </c>
      <c r="F75" s="138">
        <v>50000</v>
      </c>
      <c r="G75" s="139" t="s">
        <v>868</v>
      </c>
      <c r="H75" s="139" t="s">
        <v>884</v>
      </c>
    </row>
    <row r="76" spans="1:8" s="28" customFormat="1" ht="43.5" customHeight="1" x14ac:dyDescent="0.2">
      <c r="A76" s="369"/>
      <c r="B76" s="100"/>
      <c r="C76" s="133"/>
      <c r="D76" s="142"/>
      <c r="E76" s="142"/>
      <c r="F76" s="138"/>
      <c r="G76" s="139"/>
      <c r="H76" s="139"/>
    </row>
    <row r="77" spans="1:8" s="28" customFormat="1" ht="43.5" customHeight="1" x14ac:dyDescent="0.2">
      <c r="A77" s="370"/>
      <c r="B77" s="100"/>
      <c r="C77" s="133"/>
      <c r="D77" s="142"/>
      <c r="E77" s="142"/>
      <c r="F77" s="138"/>
      <c r="G77" s="139"/>
      <c r="H77" s="139"/>
    </row>
    <row r="78" spans="1:8" s="28" customFormat="1" ht="43.5" customHeight="1" x14ac:dyDescent="0.2">
      <c r="A78" s="368">
        <f>OBJS!D23</f>
        <v>0</v>
      </c>
      <c r="B78" s="100"/>
      <c r="C78" s="133"/>
      <c r="D78" s="142"/>
      <c r="E78" s="142"/>
      <c r="F78" s="138"/>
      <c r="G78" s="139"/>
      <c r="H78" s="139"/>
    </row>
    <row r="79" spans="1:8" s="28" customFormat="1" ht="43.5" customHeight="1" x14ac:dyDescent="0.2">
      <c r="A79" s="369"/>
      <c r="B79" s="100"/>
      <c r="C79" s="133"/>
      <c r="D79" s="142"/>
      <c r="E79" s="142"/>
      <c r="F79" s="138"/>
      <c r="G79" s="139"/>
      <c r="H79" s="139"/>
    </row>
    <row r="80" spans="1:8" s="28" customFormat="1" ht="43.5" customHeight="1" x14ac:dyDescent="0.2">
      <c r="A80" s="369"/>
      <c r="B80" s="100"/>
      <c r="C80" s="133"/>
      <c r="D80" s="142"/>
      <c r="E80" s="142"/>
      <c r="F80" s="138"/>
      <c r="G80" s="139"/>
      <c r="H80" s="139"/>
    </row>
    <row r="81" spans="1:8" s="28" customFormat="1" ht="43.5" customHeight="1" x14ac:dyDescent="0.2">
      <c r="A81" s="370"/>
      <c r="B81" s="100"/>
      <c r="C81" s="133"/>
      <c r="D81" s="142"/>
      <c r="E81" s="142"/>
      <c r="F81" s="138"/>
      <c r="G81" s="139"/>
      <c r="H81" s="139"/>
    </row>
    <row r="82" spans="1:8" s="28" customFormat="1" ht="43.5" customHeight="1" x14ac:dyDescent="0.2">
      <c r="A82" s="368">
        <f>OBJS!D24</f>
        <v>0</v>
      </c>
      <c r="B82" s="100"/>
      <c r="C82" s="133"/>
      <c r="D82" s="142"/>
      <c r="E82" s="142"/>
      <c r="F82" s="138"/>
      <c r="G82" s="139"/>
      <c r="H82" s="139"/>
    </row>
    <row r="83" spans="1:8" s="28" customFormat="1" ht="43.5" customHeight="1" x14ac:dyDescent="0.2">
      <c r="A83" s="369"/>
      <c r="B83" s="100"/>
      <c r="C83" s="133"/>
      <c r="D83" s="142"/>
      <c r="E83" s="142"/>
      <c r="F83" s="138"/>
      <c r="G83" s="139"/>
      <c r="H83" s="139"/>
    </row>
    <row r="84" spans="1:8" s="28" customFormat="1" ht="43.5" customHeight="1" x14ac:dyDescent="0.2">
      <c r="A84" s="369"/>
      <c r="B84" s="100"/>
      <c r="C84" s="133"/>
      <c r="D84" s="142"/>
      <c r="E84" s="142"/>
      <c r="F84" s="138"/>
      <c r="G84" s="139"/>
      <c r="H84" s="139"/>
    </row>
    <row r="85" spans="1:8" s="28" customFormat="1" ht="43.5" customHeight="1" x14ac:dyDescent="0.2">
      <c r="A85" s="370"/>
      <c r="B85" s="100"/>
      <c r="C85" s="133"/>
      <c r="D85" s="142"/>
      <c r="E85" s="142"/>
      <c r="F85" s="138"/>
      <c r="G85" s="139"/>
      <c r="H85" s="139"/>
    </row>
    <row r="86" spans="1:8" s="28" customFormat="1" ht="43.5" customHeight="1" x14ac:dyDescent="0.2">
      <c r="A86" s="368">
        <f>OBJS!D25</f>
        <v>0</v>
      </c>
      <c r="B86" s="100"/>
      <c r="C86" s="133"/>
      <c r="D86" s="142"/>
      <c r="E86" s="142"/>
      <c r="F86" s="138"/>
      <c r="G86" s="139"/>
      <c r="H86" s="139"/>
    </row>
    <row r="87" spans="1:8" s="28" customFormat="1" ht="43.5" customHeight="1" x14ac:dyDescent="0.2">
      <c r="A87" s="369"/>
      <c r="B87" s="100"/>
      <c r="C87" s="133"/>
      <c r="D87" s="142"/>
      <c r="E87" s="142"/>
      <c r="F87" s="138"/>
      <c r="G87" s="139"/>
      <c r="H87" s="139"/>
    </row>
    <row r="88" spans="1:8" s="28" customFormat="1" ht="43.5" customHeight="1" x14ac:dyDescent="0.2">
      <c r="A88" s="369"/>
      <c r="B88" s="100"/>
      <c r="C88" s="133"/>
      <c r="D88" s="142"/>
      <c r="E88" s="142"/>
      <c r="F88" s="138"/>
      <c r="G88" s="139"/>
      <c r="H88" s="139"/>
    </row>
    <row r="89" spans="1:8" s="28" customFormat="1" ht="43.5" customHeight="1" x14ac:dyDescent="0.2">
      <c r="A89" s="370"/>
      <c r="B89" s="100"/>
      <c r="C89" s="133"/>
      <c r="D89" s="142"/>
      <c r="E89" s="142"/>
      <c r="F89" s="138"/>
      <c r="G89" s="139"/>
      <c r="H89" s="139"/>
    </row>
    <row r="90" spans="1:8" s="28" customFormat="1" ht="43.5" customHeight="1" x14ac:dyDescent="0.2">
      <c r="A90" s="368">
        <f>OBJS!D26</f>
        <v>0</v>
      </c>
      <c r="B90" s="100"/>
      <c r="C90" s="133"/>
      <c r="D90" s="142"/>
      <c r="E90" s="142"/>
      <c r="F90" s="138"/>
      <c r="G90" s="139"/>
      <c r="H90" s="139"/>
    </row>
    <row r="91" spans="1:8" s="28" customFormat="1" ht="43.5" customHeight="1" x14ac:dyDescent="0.2">
      <c r="A91" s="369"/>
      <c r="B91" s="100"/>
      <c r="C91" s="133"/>
      <c r="D91" s="142"/>
      <c r="E91" s="142"/>
      <c r="F91" s="138"/>
      <c r="G91" s="139"/>
      <c r="H91" s="139"/>
    </row>
    <row r="92" spans="1:8" s="28" customFormat="1" ht="43.5" customHeight="1" x14ac:dyDescent="0.2">
      <c r="A92" s="369"/>
      <c r="B92" s="100"/>
      <c r="C92" s="133"/>
      <c r="D92" s="142"/>
      <c r="E92" s="142"/>
      <c r="F92" s="138"/>
      <c r="G92" s="139"/>
      <c r="H92" s="139"/>
    </row>
    <row r="93" spans="1:8" s="28" customFormat="1" ht="43.5" customHeight="1" x14ac:dyDescent="0.2">
      <c r="A93" s="370"/>
      <c r="B93" s="100"/>
      <c r="C93" s="133"/>
      <c r="D93" s="142"/>
      <c r="E93" s="142"/>
      <c r="F93" s="138"/>
      <c r="G93" s="139"/>
      <c r="H93" s="139"/>
    </row>
    <row r="94" spans="1:8" s="28" customFormat="1" ht="43.5" customHeight="1" x14ac:dyDescent="0.2">
      <c r="A94" s="368" t="str">
        <f>OBJS!D27</f>
        <v>Realizar un proceso de estudio de cada caso, , según las caracteristicas propias e individuales de cada caso, asi potencializar con un programa a l estudiante en sus capacidades en un 80%  ,</v>
      </c>
      <c r="B94" s="100" t="s">
        <v>885</v>
      </c>
      <c r="C94" s="133" t="s">
        <v>832</v>
      </c>
      <c r="D94" s="142">
        <v>42767</v>
      </c>
      <c r="E94" s="142">
        <v>42794</v>
      </c>
      <c r="F94" s="138">
        <v>10000</v>
      </c>
      <c r="G94" s="139" t="s">
        <v>868</v>
      </c>
      <c r="H94" s="139" t="s">
        <v>869</v>
      </c>
    </row>
    <row r="95" spans="1:8" s="28" customFormat="1" ht="43.5" customHeight="1" x14ac:dyDescent="0.2">
      <c r="A95" s="369"/>
      <c r="B95" s="100" t="s">
        <v>886</v>
      </c>
      <c r="C95" s="133" t="s">
        <v>832</v>
      </c>
      <c r="D95" s="142">
        <v>42795</v>
      </c>
      <c r="E95" s="142">
        <v>42811</v>
      </c>
      <c r="F95" s="138">
        <v>25000</v>
      </c>
      <c r="G95" s="139" t="s">
        <v>888</v>
      </c>
      <c r="H95" s="139" t="s">
        <v>889</v>
      </c>
    </row>
    <row r="96" spans="1:8" s="28" customFormat="1" ht="43.5" customHeight="1" x14ac:dyDescent="0.2">
      <c r="A96" s="369"/>
      <c r="B96" s="100"/>
      <c r="C96" s="133"/>
      <c r="D96" s="142"/>
      <c r="E96" s="142"/>
      <c r="F96" s="138"/>
      <c r="G96" s="139"/>
      <c r="H96" s="139"/>
    </row>
    <row r="97" spans="1:8" s="28" customFormat="1" ht="43.5" customHeight="1" x14ac:dyDescent="0.2">
      <c r="A97" s="370"/>
      <c r="B97" s="100"/>
      <c r="C97" s="133"/>
      <c r="D97" s="142"/>
      <c r="E97" s="142"/>
      <c r="F97" s="138"/>
      <c r="G97" s="139"/>
      <c r="H97" s="139"/>
    </row>
    <row r="98" spans="1:8" s="28" customFormat="1" ht="43.5" customHeight="1" x14ac:dyDescent="0.2">
      <c r="A98" s="371" t="str">
        <f>OBJS!D28</f>
        <v xml:space="preserve">Ofrecer una educación inclusive en un 90% de calidad a los estudiantes con NEE  con parametros establecidos por la institución y registrados ante el proceso de ingreso,  </v>
      </c>
      <c r="B98" s="100" t="s">
        <v>887</v>
      </c>
      <c r="C98" s="133" t="s">
        <v>832</v>
      </c>
      <c r="D98" s="142">
        <v>42816</v>
      </c>
      <c r="E98" s="142">
        <v>43063</v>
      </c>
      <c r="F98" s="138">
        <v>60000</v>
      </c>
      <c r="G98" s="139" t="s">
        <v>868</v>
      </c>
      <c r="H98" s="139" t="s">
        <v>890</v>
      </c>
    </row>
    <row r="99" spans="1:8" s="28" customFormat="1" ht="43.5" customHeight="1" x14ac:dyDescent="0.2">
      <c r="A99" s="371"/>
      <c r="B99" s="100" t="s">
        <v>833</v>
      </c>
      <c r="C99" s="133" t="s">
        <v>832</v>
      </c>
      <c r="D99" s="142">
        <v>42851</v>
      </c>
      <c r="E99" s="142">
        <v>43028</v>
      </c>
      <c r="F99" s="138">
        <v>0</v>
      </c>
      <c r="G99" s="139" t="s">
        <v>893</v>
      </c>
      <c r="H99" s="139" t="s">
        <v>892</v>
      </c>
    </row>
    <row r="100" spans="1:8" s="28" customFormat="1" ht="43.5" customHeight="1" x14ac:dyDescent="0.2">
      <c r="A100" s="371"/>
      <c r="B100" s="100" t="s">
        <v>834</v>
      </c>
      <c r="C100" s="133" t="s">
        <v>832</v>
      </c>
      <c r="D100" s="142">
        <v>42851</v>
      </c>
      <c r="E100" s="142">
        <v>43063</v>
      </c>
      <c r="F100" s="138">
        <v>20000</v>
      </c>
      <c r="G100" s="139" t="s">
        <v>868</v>
      </c>
      <c r="H100" s="139" t="s">
        <v>891</v>
      </c>
    </row>
    <row r="101" spans="1:8" s="28" customFormat="1" ht="43.5" customHeight="1" x14ac:dyDescent="0.2">
      <c r="A101" s="371"/>
      <c r="B101" s="100"/>
      <c r="C101" s="133"/>
      <c r="D101" s="142"/>
      <c r="E101" s="142"/>
      <c r="F101" s="138"/>
      <c r="G101" s="139"/>
      <c r="H101" s="139"/>
    </row>
    <row r="102" spans="1:8" ht="12" customHeight="1" x14ac:dyDescent="0.2">
      <c r="C102" s="190"/>
      <c r="D102" s="190"/>
      <c r="E102" s="190"/>
      <c r="G102" s="190"/>
      <c r="H102" s="190"/>
    </row>
    <row r="103" spans="1:8" ht="12" customHeight="1" x14ac:dyDescent="0.2">
      <c r="C103" s="190"/>
      <c r="D103" s="190"/>
      <c r="E103" s="190"/>
      <c r="G103" s="190"/>
      <c r="H103" s="190"/>
    </row>
    <row r="104" spans="1:8" ht="12" customHeight="1" x14ac:dyDescent="0.2">
      <c r="C104" s="190"/>
      <c r="D104" s="190"/>
      <c r="E104" s="190"/>
      <c r="G104" s="190"/>
      <c r="H104" s="190"/>
    </row>
    <row r="105" spans="1:8" ht="12" customHeight="1" x14ac:dyDescent="0.2">
      <c r="C105" s="190"/>
      <c r="D105" s="190"/>
      <c r="E105" s="190"/>
      <c r="G105" s="190"/>
      <c r="H105" s="190"/>
    </row>
    <row r="155" spans="3:7" hidden="1" x14ac:dyDescent="0.2">
      <c r="C155" s="190"/>
      <c r="D155" s="190"/>
      <c r="E155" s="190"/>
      <c r="G155" s="190"/>
    </row>
    <row r="156" spans="3:7" ht="24.75" hidden="1" customHeight="1" x14ac:dyDescent="0.2">
      <c r="C156" s="190"/>
      <c r="D156" s="190"/>
      <c r="E156" s="190"/>
      <c r="G156" s="190"/>
    </row>
    <row r="157" spans="3:7" hidden="1" x14ac:dyDescent="0.2">
      <c r="C157" s="190"/>
      <c r="D157" s="190"/>
      <c r="E157" s="190"/>
      <c r="G157" s="190"/>
    </row>
    <row r="158" spans="3:7" hidden="1" x14ac:dyDescent="0.2">
      <c r="C158" s="190"/>
      <c r="D158" s="190"/>
      <c r="E158" s="190"/>
      <c r="G158" s="190"/>
    </row>
    <row r="159" spans="3:7" ht="30" hidden="1" customHeight="1" x14ac:dyDescent="0.2">
      <c r="C159" s="190">
        <v>2013</v>
      </c>
      <c r="D159" s="190">
        <v>1</v>
      </c>
      <c r="E159" s="190"/>
      <c r="G159" s="135" t="s">
        <v>341</v>
      </c>
    </row>
    <row r="160" spans="3:7" ht="24" hidden="1" x14ac:dyDescent="0.2">
      <c r="C160" s="190">
        <v>2014</v>
      </c>
      <c r="D160" s="190"/>
      <c r="E160" s="190"/>
      <c r="F160" s="136" t="s">
        <v>342</v>
      </c>
      <c r="G160" s="134" t="s">
        <v>343</v>
      </c>
    </row>
    <row r="161" spans="3:7" ht="12.75" hidden="1" customHeight="1" x14ac:dyDescent="0.2">
      <c r="C161" s="190">
        <v>2015</v>
      </c>
      <c r="D161" s="190"/>
      <c r="E161" s="190"/>
      <c r="F161" s="136" t="s">
        <v>344</v>
      </c>
      <c r="G161" s="134" t="s">
        <v>345</v>
      </c>
    </row>
    <row r="162" spans="3:7" ht="12" hidden="1" customHeight="1" x14ac:dyDescent="0.2">
      <c r="C162" s="190">
        <v>2016</v>
      </c>
      <c r="D162" s="190"/>
      <c r="E162" s="190"/>
      <c r="F162" s="136" t="s">
        <v>346</v>
      </c>
      <c r="G162" s="134" t="s">
        <v>347</v>
      </c>
    </row>
    <row r="163" spans="3:7" ht="24" hidden="1" x14ac:dyDescent="0.2">
      <c r="C163" s="190">
        <v>2017</v>
      </c>
      <c r="D163" s="190"/>
      <c r="E163" s="190"/>
      <c r="F163" s="136" t="s">
        <v>348</v>
      </c>
      <c r="G163" s="134" t="s">
        <v>349</v>
      </c>
    </row>
    <row r="164" spans="3:7" ht="24" hidden="1" x14ac:dyDescent="0.2">
      <c r="C164" s="190"/>
      <c r="D164" s="190"/>
      <c r="E164" s="190"/>
      <c r="F164" s="136" t="s">
        <v>350</v>
      </c>
      <c r="G164" s="134" t="s">
        <v>351</v>
      </c>
    </row>
    <row r="165" spans="3:7" ht="24" hidden="1" customHeight="1" x14ac:dyDescent="0.2">
      <c r="C165" s="190"/>
      <c r="D165" s="190"/>
      <c r="E165" s="190"/>
      <c r="F165" s="136" t="s">
        <v>352</v>
      </c>
      <c r="G165" s="134" t="s">
        <v>353</v>
      </c>
    </row>
    <row r="166" spans="3:7" ht="12" hidden="1" customHeight="1" x14ac:dyDescent="0.2">
      <c r="C166" s="190"/>
      <c r="D166" s="190"/>
      <c r="E166" s="190"/>
      <c r="G166" s="134" t="s">
        <v>354</v>
      </c>
    </row>
    <row r="167" spans="3:7" ht="12" hidden="1" customHeight="1" x14ac:dyDescent="0.2">
      <c r="C167" s="190"/>
      <c r="D167" s="190"/>
      <c r="E167" s="190"/>
      <c r="G167" s="134" t="s">
        <v>355</v>
      </c>
    </row>
    <row r="168" spans="3:7" ht="24" hidden="1" customHeight="1" x14ac:dyDescent="0.2">
      <c r="C168" s="190"/>
      <c r="D168" s="190"/>
      <c r="E168" s="190"/>
      <c r="G168" s="134" t="s">
        <v>356</v>
      </c>
    </row>
    <row r="169" spans="3:7" ht="24" hidden="1" x14ac:dyDescent="0.2">
      <c r="C169" s="190"/>
      <c r="D169" s="190"/>
      <c r="E169" s="190"/>
      <c r="G169" s="134" t="s">
        <v>357</v>
      </c>
    </row>
    <row r="170" spans="3:7" ht="12" hidden="1" customHeight="1" x14ac:dyDescent="0.2">
      <c r="C170" s="190"/>
      <c r="D170" s="190"/>
      <c r="E170" s="190"/>
      <c r="G170" s="134" t="s">
        <v>358</v>
      </c>
    </row>
    <row r="171" spans="3:7" ht="12" hidden="1" customHeight="1" x14ac:dyDescent="0.2">
      <c r="C171" s="190"/>
      <c r="D171" s="190"/>
      <c r="E171" s="190"/>
      <c r="G171" s="134" t="s">
        <v>359</v>
      </c>
    </row>
    <row r="172" spans="3:7" ht="12" hidden="1" customHeight="1" x14ac:dyDescent="0.2">
      <c r="C172" s="190"/>
      <c r="D172" s="190"/>
      <c r="E172" s="190"/>
      <c r="G172" s="134" t="s">
        <v>360</v>
      </c>
    </row>
    <row r="173" spans="3:7" ht="24" hidden="1" x14ac:dyDescent="0.2">
      <c r="C173" s="190"/>
      <c r="D173" s="190"/>
      <c r="E173" s="190"/>
      <c r="G173" s="134" t="s">
        <v>361</v>
      </c>
    </row>
    <row r="174" spans="3:7" ht="36" hidden="1" customHeight="1" x14ac:dyDescent="0.2">
      <c r="C174" s="190"/>
      <c r="D174" s="190"/>
      <c r="E174" s="190"/>
      <c r="G174" s="134" t="s">
        <v>362</v>
      </c>
    </row>
    <row r="175" spans="3:7" ht="48" hidden="1" x14ac:dyDescent="0.2">
      <c r="C175" s="190"/>
      <c r="D175" s="190"/>
      <c r="E175" s="190"/>
      <c r="G175" s="134" t="s">
        <v>363</v>
      </c>
    </row>
    <row r="176" spans="3:7" ht="24" hidden="1" x14ac:dyDescent="0.2">
      <c r="C176" s="190"/>
      <c r="D176" s="190"/>
      <c r="E176" s="190"/>
      <c r="G176" s="134" t="s">
        <v>364</v>
      </c>
    </row>
    <row r="177" spans="7:7" ht="36" hidden="1" customHeight="1" x14ac:dyDescent="0.2">
      <c r="G177" s="134" t="s">
        <v>365</v>
      </c>
    </row>
  </sheetData>
  <sheetProtection selectLockedCells="1"/>
  <mergeCells count="25">
    <mergeCell ref="B2:G2"/>
    <mergeCell ref="A78:A81"/>
    <mergeCell ref="A82:A85"/>
    <mergeCell ref="A86:A89"/>
    <mergeCell ref="A90:A93"/>
    <mergeCell ref="A6:A9"/>
    <mergeCell ref="A10:A13"/>
    <mergeCell ref="A14:A17"/>
    <mergeCell ref="A18:A21"/>
    <mergeCell ref="A22:A25"/>
    <mergeCell ref="A50:A53"/>
    <mergeCell ref="A26:A29"/>
    <mergeCell ref="A30:A33"/>
    <mergeCell ref="A34:A37"/>
    <mergeCell ref="A38:A41"/>
    <mergeCell ref="A42:A45"/>
    <mergeCell ref="A46:A49"/>
    <mergeCell ref="A98:A101"/>
    <mergeCell ref="A54:A57"/>
    <mergeCell ref="A58:A61"/>
    <mergeCell ref="A62:A65"/>
    <mergeCell ref="A66:A69"/>
    <mergeCell ref="A70:A73"/>
    <mergeCell ref="A74:A77"/>
    <mergeCell ref="A94:A97"/>
  </mergeCells>
  <phoneticPr fontId="14" type="noConversion"/>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3" tint="0.39997558519241921"/>
  </sheetPr>
  <dimension ref="A2:F340"/>
  <sheetViews>
    <sheetView topLeftCell="A334" zoomScale="80" zoomScaleNormal="80" workbookViewId="0">
      <selection activeCell="F330" sqref="F330"/>
    </sheetView>
  </sheetViews>
  <sheetFormatPr baseColWidth="10" defaultColWidth="9.33203125" defaultRowHeight="11.25" x14ac:dyDescent="0.2"/>
  <cols>
    <col min="1" max="1" width="30.33203125" style="98" customWidth="1"/>
    <col min="2" max="2" width="45.83203125" style="98" customWidth="1"/>
    <col min="3" max="4" width="40.6640625" style="129" customWidth="1"/>
    <col min="5" max="5" width="15.1640625" style="129" bestFit="1" customWidth="1"/>
    <col min="6" max="6" width="14.5" style="129" customWidth="1"/>
    <col min="7" max="256" width="12" customWidth="1"/>
  </cols>
  <sheetData>
    <row r="2" spans="1:6" ht="15.75" x14ac:dyDescent="0.25">
      <c r="B2" s="376" t="s">
        <v>366</v>
      </c>
      <c r="C2" s="376"/>
      <c r="D2" s="376"/>
      <c r="E2" s="376"/>
      <c r="F2" s="376"/>
    </row>
    <row r="3" spans="1:6" ht="12" thickBot="1" x14ac:dyDescent="0.25">
      <c r="C3" s="190"/>
      <c r="D3" s="190"/>
      <c r="E3" s="190"/>
      <c r="F3" s="190"/>
    </row>
    <row r="4" spans="1:6" s="25" customFormat="1" ht="58.5" customHeight="1" x14ac:dyDescent="0.2">
      <c r="A4" s="131" t="s">
        <v>367</v>
      </c>
      <c r="B4" s="62" t="s">
        <v>368</v>
      </c>
      <c r="C4" s="62" t="s">
        <v>335</v>
      </c>
      <c r="D4" s="62" t="s">
        <v>369</v>
      </c>
      <c r="E4" s="62" t="s">
        <v>370</v>
      </c>
      <c r="F4" s="62" t="s">
        <v>371</v>
      </c>
    </row>
    <row r="5" spans="1:6" s="25" customFormat="1" ht="40.5" customHeight="1" x14ac:dyDescent="0.2">
      <c r="A5" s="377" t="str">
        <f>'ACCS VIGENCIA 2017'!B6</f>
        <v>Realización plan operativo</v>
      </c>
      <c r="B5" s="96" t="s">
        <v>894</v>
      </c>
      <c r="C5" s="177" t="s">
        <v>832</v>
      </c>
      <c r="D5" s="132" t="s">
        <v>378</v>
      </c>
      <c r="E5" s="142">
        <v>42753</v>
      </c>
      <c r="F5" s="142">
        <v>42753</v>
      </c>
    </row>
    <row r="6" spans="1:6" s="25" customFormat="1" ht="40.5" customHeight="1" x14ac:dyDescent="0.2">
      <c r="A6" s="378"/>
      <c r="B6" s="96" t="s">
        <v>895</v>
      </c>
      <c r="C6" s="177" t="s">
        <v>832</v>
      </c>
      <c r="D6" s="132" t="s">
        <v>378</v>
      </c>
      <c r="E6" s="142">
        <v>42754</v>
      </c>
      <c r="F6" s="142" t="s">
        <v>898</v>
      </c>
    </row>
    <row r="7" spans="1:6" s="25" customFormat="1" ht="40.5" customHeight="1" x14ac:dyDescent="0.2">
      <c r="A7" s="378"/>
      <c r="B7" s="96"/>
      <c r="C7" s="177"/>
      <c r="D7" s="132"/>
      <c r="E7" s="142"/>
      <c r="F7" s="142"/>
    </row>
    <row r="8" spans="1:6" s="25" customFormat="1" ht="40.5" customHeight="1" x14ac:dyDescent="0.2">
      <c r="A8" s="379"/>
      <c r="B8" s="96"/>
      <c r="C8" s="177"/>
      <c r="D8" s="132"/>
      <c r="E8" s="142"/>
      <c r="F8" s="142"/>
    </row>
    <row r="9" spans="1:6" s="25" customFormat="1" ht="40.5" customHeight="1" x14ac:dyDescent="0.2">
      <c r="A9" s="377" t="str">
        <f>'ACCS VIGENCIA 2017'!B7</f>
        <v>Socialización a Docentes, Consejo Directivo y Equipo de Calidad</v>
      </c>
      <c r="B9" s="96" t="s">
        <v>896</v>
      </c>
      <c r="C9" s="177" t="s">
        <v>832</v>
      </c>
      <c r="D9" s="132" t="s">
        <v>378</v>
      </c>
      <c r="E9" s="142">
        <v>42769</v>
      </c>
      <c r="F9" s="142">
        <v>42769</v>
      </c>
    </row>
    <row r="10" spans="1:6" s="25" customFormat="1" ht="40.5" customHeight="1" x14ac:dyDescent="0.2">
      <c r="A10" s="378"/>
      <c r="B10" s="96" t="s">
        <v>897</v>
      </c>
      <c r="C10" s="177" t="s">
        <v>832</v>
      </c>
      <c r="D10" s="132" t="s">
        <v>378</v>
      </c>
      <c r="E10" s="142">
        <v>42769</v>
      </c>
      <c r="F10" s="142">
        <v>42769</v>
      </c>
    </row>
    <row r="11" spans="1:6" s="25" customFormat="1" ht="40.5" customHeight="1" x14ac:dyDescent="0.2">
      <c r="A11" s="378"/>
      <c r="B11" s="96"/>
      <c r="C11" s="177"/>
      <c r="D11" s="132"/>
      <c r="E11" s="142"/>
      <c r="F11" s="142"/>
    </row>
    <row r="12" spans="1:6" s="25" customFormat="1" ht="40.5" customHeight="1" x14ac:dyDescent="0.2">
      <c r="A12" s="379"/>
      <c r="B12" s="96"/>
      <c r="C12" s="177"/>
      <c r="D12" s="132"/>
      <c r="E12" s="142"/>
      <c r="F12" s="142"/>
    </row>
    <row r="13" spans="1:6" s="25" customFormat="1" ht="40.5" customHeight="1" x14ac:dyDescent="0.2">
      <c r="A13" s="377">
        <f>'ACCS VIGENCIA 2017'!B8</f>
        <v>0</v>
      </c>
      <c r="B13" s="96"/>
      <c r="C13" s="177"/>
      <c r="D13" s="132"/>
      <c r="E13" s="142"/>
      <c r="F13" s="142"/>
    </row>
    <row r="14" spans="1:6" s="25" customFormat="1" ht="40.5" customHeight="1" x14ac:dyDescent="0.2">
      <c r="A14" s="378"/>
      <c r="B14" s="96"/>
      <c r="C14" s="177"/>
      <c r="D14" s="132"/>
      <c r="E14" s="142"/>
      <c r="F14" s="142"/>
    </row>
    <row r="15" spans="1:6" s="25" customFormat="1" ht="40.5" customHeight="1" x14ac:dyDescent="0.2">
      <c r="A15" s="378"/>
      <c r="B15" s="96"/>
      <c r="C15" s="177"/>
      <c r="D15" s="132"/>
      <c r="E15" s="142"/>
      <c r="F15" s="142"/>
    </row>
    <row r="16" spans="1:6" s="25" customFormat="1" ht="40.5" customHeight="1" x14ac:dyDescent="0.2">
      <c r="A16" s="379"/>
      <c r="B16" s="96"/>
      <c r="C16" s="177"/>
      <c r="D16" s="132"/>
      <c r="E16" s="142"/>
      <c r="F16" s="142"/>
    </row>
    <row r="17" spans="1:6" s="25" customFormat="1" ht="40.5" customHeight="1" x14ac:dyDescent="0.2">
      <c r="A17" s="377">
        <f>'ACCS VIGENCIA 2017'!B9</f>
        <v>0</v>
      </c>
      <c r="B17" s="96"/>
      <c r="C17" s="177"/>
      <c r="D17" s="132"/>
      <c r="E17" s="142"/>
      <c r="F17" s="142"/>
    </row>
    <row r="18" spans="1:6" s="25" customFormat="1" ht="40.5" customHeight="1" x14ac:dyDescent="0.2">
      <c r="A18" s="378"/>
      <c r="B18" s="96"/>
      <c r="C18" s="177"/>
      <c r="D18" s="132"/>
      <c r="E18" s="142"/>
      <c r="F18" s="142"/>
    </row>
    <row r="19" spans="1:6" s="25" customFormat="1" ht="40.5" customHeight="1" x14ac:dyDescent="0.2">
      <c r="A19" s="378"/>
      <c r="B19" s="96"/>
      <c r="C19" s="177"/>
      <c r="D19" s="132"/>
      <c r="E19" s="142"/>
      <c r="F19" s="142"/>
    </row>
    <row r="20" spans="1:6" s="25" customFormat="1" ht="40.5" customHeight="1" x14ac:dyDescent="0.2">
      <c r="A20" s="379"/>
      <c r="B20" s="96"/>
      <c r="C20" s="177"/>
      <c r="D20" s="132"/>
      <c r="E20" s="142"/>
      <c r="F20" s="142"/>
    </row>
    <row r="21" spans="1:6" s="25" customFormat="1" ht="40.5" customHeight="1" x14ac:dyDescent="0.2">
      <c r="A21" s="377" t="str">
        <f>'ACCS VIGENCIA 2017'!B10</f>
        <v>Cumplimiento del plan  Operativo</v>
      </c>
      <c r="B21" s="96" t="s">
        <v>900</v>
      </c>
      <c r="C21" s="177" t="s">
        <v>899</v>
      </c>
      <c r="D21" s="132" t="s">
        <v>378</v>
      </c>
      <c r="E21" s="142">
        <v>42789</v>
      </c>
      <c r="F21" s="142">
        <v>43070</v>
      </c>
    </row>
    <row r="22" spans="1:6" s="25" customFormat="1" ht="40.5" customHeight="1" x14ac:dyDescent="0.2">
      <c r="A22" s="378"/>
      <c r="B22" s="96"/>
      <c r="C22" s="177"/>
      <c r="D22" s="132"/>
      <c r="E22" s="142"/>
      <c r="F22" s="142"/>
    </row>
    <row r="23" spans="1:6" s="25" customFormat="1" ht="40.5" customHeight="1" x14ac:dyDescent="0.2">
      <c r="A23" s="378"/>
      <c r="B23" s="96"/>
      <c r="C23" s="177"/>
      <c r="D23" s="132"/>
      <c r="E23" s="142"/>
      <c r="F23" s="142"/>
    </row>
    <row r="24" spans="1:6" s="25" customFormat="1" ht="40.5" customHeight="1" x14ac:dyDescent="0.2">
      <c r="A24" s="379"/>
      <c r="B24" s="96"/>
      <c r="C24" s="177"/>
      <c r="D24" s="132"/>
      <c r="E24" s="142"/>
      <c r="F24" s="142"/>
    </row>
    <row r="25" spans="1:6" s="25" customFormat="1" ht="40.5" customHeight="1" x14ac:dyDescent="0.2">
      <c r="A25" s="377" t="str">
        <f>'ACCS VIGENCIA 2017'!B11</f>
        <v>Segumiento</v>
      </c>
      <c r="B25" s="96" t="s">
        <v>901</v>
      </c>
      <c r="C25" s="177" t="s">
        <v>899</v>
      </c>
      <c r="D25" s="132" t="s">
        <v>378</v>
      </c>
      <c r="E25" s="142">
        <v>42906</v>
      </c>
      <c r="F25" s="142">
        <v>42989</v>
      </c>
    </row>
    <row r="26" spans="1:6" s="25" customFormat="1" ht="40.5" customHeight="1" x14ac:dyDescent="0.2">
      <c r="A26" s="378"/>
      <c r="B26" s="96"/>
      <c r="C26" s="177"/>
      <c r="D26" s="132"/>
      <c r="E26" s="142"/>
      <c r="F26" s="142"/>
    </row>
    <row r="27" spans="1:6" s="25" customFormat="1" ht="40.5" customHeight="1" x14ac:dyDescent="0.2">
      <c r="A27" s="378"/>
      <c r="B27" s="96"/>
      <c r="C27" s="177"/>
      <c r="D27" s="132"/>
      <c r="E27" s="142"/>
      <c r="F27" s="142"/>
    </row>
    <row r="28" spans="1:6" s="25" customFormat="1" ht="40.5" customHeight="1" x14ac:dyDescent="0.2">
      <c r="A28" s="379"/>
      <c r="B28" s="96"/>
      <c r="C28" s="177"/>
      <c r="D28" s="132"/>
      <c r="E28" s="142"/>
      <c r="F28" s="142"/>
    </row>
    <row r="29" spans="1:6" s="25" customFormat="1" ht="37.5" customHeight="1" x14ac:dyDescent="0.2">
      <c r="A29" s="377" t="str">
        <f>'ACCS VIGENCIA 2017'!B12</f>
        <v>Evaluación</v>
      </c>
      <c r="B29" s="100" t="s">
        <v>902</v>
      </c>
      <c r="C29" s="177" t="s">
        <v>899</v>
      </c>
      <c r="D29" s="132" t="s">
        <v>378</v>
      </c>
      <c r="E29" s="142">
        <v>43069</v>
      </c>
      <c r="F29" s="142">
        <v>43073</v>
      </c>
    </row>
    <row r="30" spans="1:6" s="25" customFormat="1" ht="37.5" customHeight="1" x14ac:dyDescent="0.2">
      <c r="A30" s="378"/>
      <c r="B30" s="100" t="s">
        <v>903</v>
      </c>
      <c r="C30" s="97" t="s">
        <v>899</v>
      </c>
      <c r="D30" s="180" t="s">
        <v>378</v>
      </c>
      <c r="E30" s="181">
        <v>43069</v>
      </c>
      <c r="F30" s="181">
        <v>43073</v>
      </c>
    </row>
    <row r="31" spans="1:6" s="25" customFormat="1" ht="37.5" customHeight="1" x14ac:dyDescent="0.2">
      <c r="A31" s="378"/>
      <c r="B31" s="100"/>
      <c r="C31" s="97"/>
      <c r="D31" s="180"/>
      <c r="E31" s="181"/>
      <c r="F31" s="181"/>
    </row>
    <row r="32" spans="1:6" s="25" customFormat="1" ht="37.5" customHeight="1" x14ac:dyDescent="0.2">
      <c r="A32" s="379"/>
      <c r="B32" s="100"/>
      <c r="C32" s="97"/>
      <c r="D32" s="180"/>
      <c r="E32" s="181"/>
      <c r="F32" s="181"/>
    </row>
    <row r="33" spans="1:6" ht="41.25" customHeight="1" x14ac:dyDescent="0.2">
      <c r="A33" s="377">
        <f>'ACCS VIGENCIA 2017'!B13</f>
        <v>0</v>
      </c>
      <c r="B33" s="179"/>
      <c r="C33" s="182"/>
      <c r="D33" s="182"/>
      <c r="E33" s="182"/>
      <c r="F33" s="182"/>
    </row>
    <row r="34" spans="1:6" ht="41.25" customHeight="1" x14ac:dyDescent="0.2">
      <c r="A34" s="378"/>
      <c r="B34" s="179"/>
      <c r="C34" s="182"/>
      <c r="D34" s="182"/>
      <c r="E34" s="182"/>
      <c r="F34" s="182"/>
    </row>
    <row r="35" spans="1:6" ht="41.25" customHeight="1" x14ac:dyDescent="0.2">
      <c r="A35" s="378"/>
      <c r="B35" s="179"/>
      <c r="C35" s="182"/>
      <c r="D35" s="182"/>
      <c r="E35" s="182"/>
      <c r="F35" s="182"/>
    </row>
    <row r="36" spans="1:6" ht="41.25" customHeight="1" x14ac:dyDescent="0.2">
      <c r="A36" s="379"/>
      <c r="B36" s="179"/>
      <c r="C36" s="182"/>
      <c r="D36" s="182"/>
      <c r="E36" s="182"/>
      <c r="F36" s="182"/>
    </row>
    <row r="37" spans="1:6" ht="41.25" customHeight="1" x14ac:dyDescent="0.2">
      <c r="A37" s="377" t="str">
        <f>'ACCS VIGENCIA 2017'!B14</f>
        <v>Estudio de la necesidad</v>
      </c>
      <c r="B37" s="179" t="s">
        <v>905</v>
      </c>
      <c r="C37" s="182" t="s">
        <v>845</v>
      </c>
      <c r="D37" s="215" t="s">
        <v>904</v>
      </c>
      <c r="E37" s="216">
        <v>42767</v>
      </c>
      <c r="F37" s="216">
        <v>42797</v>
      </c>
    </row>
    <row r="38" spans="1:6" ht="41.25" customHeight="1" x14ac:dyDescent="0.2">
      <c r="A38" s="378"/>
      <c r="B38" s="179" t="s">
        <v>906</v>
      </c>
      <c r="C38" s="182" t="s">
        <v>845</v>
      </c>
      <c r="D38" s="182" t="s">
        <v>904</v>
      </c>
      <c r="E38" s="216">
        <v>42767</v>
      </c>
      <c r="F38" s="216">
        <v>42797</v>
      </c>
    </row>
    <row r="39" spans="1:6" ht="41.25" customHeight="1" x14ac:dyDescent="0.2">
      <c r="A39" s="378"/>
      <c r="B39" s="179"/>
      <c r="C39" s="182"/>
      <c r="D39" s="182"/>
      <c r="E39" s="182"/>
      <c r="F39" s="182"/>
    </row>
    <row r="40" spans="1:6" ht="41.25" customHeight="1" x14ac:dyDescent="0.2">
      <c r="A40" s="379"/>
      <c r="B40" s="179"/>
      <c r="C40" s="182"/>
      <c r="D40" s="182"/>
      <c r="E40" s="182"/>
      <c r="F40" s="182"/>
    </row>
    <row r="41" spans="1:6" ht="41.25" customHeight="1" x14ac:dyDescent="0.2">
      <c r="A41" s="377" t="str">
        <f>'ACCS VIGENCIA 2017'!B15</f>
        <v>Planeación</v>
      </c>
      <c r="B41" s="179" t="s">
        <v>907</v>
      </c>
      <c r="C41" s="182" t="s">
        <v>845</v>
      </c>
      <c r="D41" s="182" t="s">
        <v>904</v>
      </c>
      <c r="E41" s="216">
        <v>42800</v>
      </c>
      <c r="F41" s="182" t="s">
        <v>911</v>
      </c>
    </row>
    <row r="42" spans="1:6" ht="41.25" customHeight="1" x14ac:dyDescent="0.2">
      <c r="A42" s="378"/>
      <c r="B42" s="179"/>
      <c r="C42" s="182"/>
      <c r="D42" s="182"/>
      <c r="E42" s="182"/>
      <c r="F42" s="182"/>
    </row>
    <row r="43" spans="1:6" ht="41.25" customHeight="1" x14ac:dyDescent="0.2">
      <c r="A43" s="378"/>
      <c r="B43" s="179"/>
      <c r="C43" s="182"/>
      <c r="D43" s="182"/>
      <c r="E43" s="182"/>
      <c r="F43" s="182"/>
    </row>
    <row r="44" spans="1:6" ht="41.25" customHeight="1" x14ac:dyDescent="0.2">
      <c r="A44" s="379"/>
      <c r="B44" s="179"/>
      <c r="C44" s="182"/>
      <c r="D44" s="182"/>
      <c r="E44" s="182"/>
      <c r="F44" s="182"/>
    </row>
    <row r="45" spans="1:6" ht="41.25" customHeight="1" x14ac:dyDescent="0.2">
      <c r="A45" s="377">
        <f>'ACCS VIGENCIA 2017'!B16</f>
        <v>0</v>
      </c>
      <c r="B45" s="179"/>
      <c r="C45" s="182"/>
      <c r="D45" s="182"/>
      <c r="E45" s="182"/>
      <c r="F45" s="182"/>
    </row>
    <row r="46" spans="1:6" ht="41.25" customHeight="1" x14ac:dyDescent="0.2">
      <c r="A46" s="378"/>
      <c r="B46" s="179"/>
      <c r="C46" s="182"/>
      <c r="D46" s="182"/>
      <c r="E46" s="182"/>
      <c r="F46" s="182"/>
    </row>
    <row r="47" spans="1:6" ht="41.25" customHeight="1" x14ac:dyDescent="0.2">
      <c r="A47" s="378"/>
      <c r="B47" s="179"/>
      <c r="C47" s="182"/>
      <c r="D47" s="182"/>
      <c r="E47" s="182"/>
      <c r="F47" s="182"/>
    </row>
    <row r="48" spans="1:6" ht="41.25" customHeight="1" x14ac:dyDescent="0.2">
      <c r="A48" s="379"/>
      <c r="B48" s="179"/>
      <c r="C48" s="182"/>
      <c r="D48" s="182"/>
      <c r="E48" s="182"/>
      <c r="F48" s="182"/>
    </row>
    <row r="49" spans="1:6" ht="41.25" customHeight="1" x14ac:dyDescent="0.2">
      <c r="A49" s="377">
        <f>'ACCS VIGENCIA 2017'!B17</f>
        <v>0</v>
      </c>
      <c r="B49" s="179"/>
      <c r="C49" s="182"/>
      <c r="D49" s="182"/>
      <c r="E49" s="182"/>
      <c r="F49" s="182"/>
    </row>
    <row r="50" spans="1:6" ht="41.25" customHeight="1" x14ac:dyDescent="0.2">
      <c r="A50" s="378"/>
      <c r="B50" s="179"/>
      <c r="C50" s="182"/>
      <c r="D50" s="182"/>
      <c r="E50" s="182"/>
      <c r="F50" s="182"/>
    </row>
    <row r="51" spans="1:6" ht="41.25" customHeight="1" x14ac:dyDescent="0.2">
      <c r="A51" s="378"/>
      <c r="B51" s="179"/>
      <c r="C51" s="182"/>
      <c r="D51" s="182"/>
      <c r="E51" s="182"/>
      <c r="F51" s="182"/>
    </row>
    <row r="52" spans="1:6" ht="41.25" customHeight="1" x14ac:dyDescent="0.2">
      <c r="A52" s="379"/>
      <c r="B52" s="179"/>
      <c r="C52" s="182"/>
      <c r="D52" s="182"/>
      <c r="E52" s="182"/>
      <c r="F52" s="182"/>
    </row>
    <row r="53" spans="1:6" ht="41.25" customHeight="1" x14ac:dyDescent="0.2">
      <c r="A53" s="377" t="str">
        <f>'ACCS VIGENCIA 2017'!B18</f>
        <v>Ejecución</v>
      </c>
      <c r="B53" s="179" t="s">
        <v>909</v>
      </c>
      <c r="C53" s="182" t="s">
        <v>845</v>
      </c>
      <c r="D53" s="182" t="s">
        <v>904</v>
      </c>
      <c r="E53" s="216">
        <v>42807</v>
      </c>
      <c r="F53" s="216">
        <v>43063</v>
      </c>
    </row>
    <row r="54" spans="1:6" ht="41.25" customHeight="1" x14ac:dyDescent="0.2">
      <c r="A54" s="378"/>
      <c r="B54" s="179" t="s">
        <v>900</v>
      </c>
      <c r="C54" s="182" t="s">
        <v>845</v>
      </c>
      <c r="D54" s="215" t="s">
        <v>904</v>
      </c>
      <c r="E54" s="216">
        <v>42807</v>
      </c>
      <c r="F54" s="216">
        <v>43063</v>
      </c>
    </row>
    <row r="55" spans="1:6" ht="41.25" customHeight="1" x14ac:dyDescent="0.2">
      <c r="A55" s="378"/>
      <c r="B55" s="179" t="s">
        <v>910</v>
      </c>
      <c r="C55" s="182" t="s">
        <v>845</v>
      </c>
      <c r="D55" s="182" t="s">
        <v>904</v>
      </c>
      <c r="E55" s="216">
        <v>42807</v>
      </c>
      <c r="F55" s="216">
        <v>43063</v>
      </c>
    </row>
    <row r="56" spans="1:6" ht="41.25" customHeight="1" x14ac:dyDescent="0.2">
      <c r="A56" s="379"/>
      <c r="B56" s="179"/>
      <c r="C56" s="182"/>
      <c r="D56" s="182"/>
      <c r="E56" s="182"/>
      <c r="F56" s="182"/>
    </row>
    <row r="57" spans="1:6" ht="41.25" customHeight="1" x14ac:dyDescent="0.2">
      <c r="A57" s="377" t="str">
        <f>'ACCS VIGENCIA 2017'!B19</f>
        <v>Evaluación</v>
      </c>
      <c r="B57" s="179" t="s">
        <v>908</v>
      </c>
      <c r="C57" s="182" t="s">
        <v>845</v>
      </c>
      <c r="D57" s="182" t="s">
        <v>904</v>
      </c>
      <c r="E57" s="216">
        <v>42895</v>
      </c>
      <c r="F57" s="216">
        <v>43063</v>
      </c>
    </row>
    <row r="58" spans="1:6" ht="41.25" customHeight="1" x14ac:dyDescent="0.2">
      <c r="A58" s="378"/>
      <c r="B58" s="179" t="s">
        <v>912</v>
      </c>
      <c r="C58" s="182" t="s">
        <v>845</v>
      </c>
      <c r="D58" s="215" t="s">
        <v>904</v>
      </c>
      <c r="E58" s="216">
        <v>43063</v>
      </c>
      <c r="F58" s="216">
        <v>43063</v>
      </c>
    </row>
    <row r="59" spans="1:6" ht="41.25" customHeight="1" x14ac:dyDescent="0.2">
      <c r="A59" s="378"/>
      <c r="B59" s="179"/>
      <c r="C59" s="182"/>
      <c r="D59" s="215"/>
      <c r="E59" s="182"/>
      <c r="F59" s="182"/>
    </row>
    <row r="60" spans="1:6" ht="41.25" customHeight="1" x14ac:dyDescent="0.2">
      <c r="A60" s="379"/>
      <c r="B60" s="179"/>
      <c r="C60" s="182"/>
      <c r="D60" s="182"/>
      <c r="E60" s="182"/>
      <c r="F60" s="182"/>
    </row>
    <row r="61" spans="1:6" ht="41.25" customHeight="1" x14ac:dyDescent="0.2">
      <c r="A61" s="377">
        <f>'ACCS VIGENCIA 2017'!B20</f>
        <v>0</v>
      </c>
      <c r="B61" s="179"/>
      <c r="C61" s="182"/>
      <c r="D61" s="182"/>
      <c r="E61" s="182"/>
      <c r="F61" s="182"/>
    </row>
    <row r="62" spans="1:6" ht="41.25" customHeight="1" x14ac:dyDescent="0.2">
      <c r="A62" s="378"/>
      <c r="B62" s="179"/>
      <c r="C62" s="182"/>
      <c r="D62" s="182"/>
      <c r="E62" s="182"/>
      <c r="F62" s="182"/>
    </row>
    <row r="63" spans="1:6" ht="41.25" customHeight="1" x14ac:dyDescent="0.2">
      <c r="A63" s="378"/>
      <c r="B63" s="179"/>
      <c r="C63" s="182"/>
      <c r="D63" s="182"/>
      <c r="E63" s="182"/>
      <c r="F63" s="182"/>
    </row>
    <row r="64" spans="1:6" ht="41.25" customHeight="1" x14ac:dyDescent="0.2">
      <c r="A64" s="379"/>
      <c r="B64" s="179"/>
      <c r="C64" s="182"/>
      <c r="D64" s="182"/>
      <c r="E64" s="182"/>
      <c r="F64" s="182"/>
    </row>
    <row r="65" spans="1:6" ht="41.25" customHeight="1" x14ac:dyDescent="0.2">
      <c r="A65" s="377">
        <f>'ACCS VIGENCIA 2017'!B21</f>
        <v>0</v>
      </c>
      <c r="B65" s="179"/>
      <c r="C65" s="182"/>
      <c r="D65" s="182"/>
      <c r="E65" s="182"/>
      <c r="F65" s="182"/>
    </row>
    <row r="66" spans="1:6" ht="41.25" customHeight="1" x14ac:dyDescent="0.2">
      <c r="A66" s="378"/>
      <c r="B66" s="179"/>
      <c r="C66" s="182"/>
      <c r="D66" s="182"/>
      <c r="E66" s="182"/>
      <c r="F66" s="182"/>
    </row>
    <row r="67" spans="1:6" ht="41.25" customHeight="1" x14ac:dyDescent="0.2">
      <c r="A67" s="378"/>
      <c r="B67" s="179"/>
      <c r="C67" s="182"/>
      <c r="D67" s="182"/>
      <c r="E67" s="182"/>
      <c r="F67" s="182"/>
    </row>
    <row r="68" spans="1:6" ht="41.25" customHeight="1" x14ac:dyDescent="0.2">
      <c r="A68" s="379"/>
      <c r="B68" s="179"/>
      <c r="C68" s="182"/>
      <c r="D68" s="182"/>
      <c r="E68" s="182"/>
      <c r="F68" s="182"/>
    </row>
    <row r="69" spans="1:6" ht="41.25" customHeight="1" x14ac:dyDescent="0.2">
      <c r="A69" s="377" t="str">
        <f>'ACCS VIGENCIA 2017'!B22</f>
        <v>Conocimiento del plan de estudio</v>
      </c>
      <c r="B69" s="179" t="s">
        <v>914</v>
      </c>
      <c r="C69" s="182" t="s">
        <v>845</v>
      </c>
      <c r="D69" s="215" t="s">
        <v>904</v>
      </c>
      <c r="E69" s="216">
        <v>42746</v>
      </c>
      <c r="F69" s="216">
        <v>42748</v>
      </c>
    </row>
    <row r="70" spans="1:6" ht="41.25" customHeight="1" x14ac:dyDescent="0.2">
      <c r="A70" s="378"/>
      <c r="B70" s="179"/>
      <c r="C70" s="182"/>
      <c r="D70" s="182"/>
      <c r="E70" s="182"/>
      <c r="F70" s="182"/>
    </row>
    <row r="71" spans="1:6" ht="41.25" customHeight="1" x14ac:dyDescent="0.2">
      <c r="A71" s="378"/>
      <c r="B71" s="179"/>
      <c r="C71" s="182"/>
      <c r="D71" s="182"/>
      <c r="E71" s="182"/>
      <c r="F71" s="182"/>
    </row>
    <row r="72" spans="1:6" ht="41.25" customHeight="1" x14ac:dyDescent="0.2">
      <c r="A72" s="379"/>
      <c r="B72" s="179"/>
      <c r="C72" s="182"/>
      <c r="D72" s="182"/>
      <c r="E72" s="182"/>
      <c r="F72" s="182"/>
    </row>
    <row r="73" spans="1:6" ht="36.75" customHeight="1" x14ac:dyDescent="0.2">
      <c r="A73" s="377" t="str">
        <f>'ACCS VIGENCIA 2017'!B23</f>
        <v>Adaptación a  llos niveles</v>
      </c>
      <c r="B73" s="179" t="s">
        <v>915</v>
      </c>
      <c r="C73" s="182" t="s">
        <v>845</v>
      </c>
      <c r="D73" s="182" t="s">
        <v>904</v>
      </c>
      <c r="E73" s="216">
        <v>42751</v>
      </c>
      <c r="F73" s="216">
        <v>42751</v>
      </c>
    </row>
    <row r="74" spans="1:6" ht="36.75" customHeight="1" x14ac:dyDescent="0.2">
      <c r="A74" s="378"/>
      <c r="B74" s="179"/>
      <c r="C74" s="182" t="s">
        <v>913</v>
      </c>
      <c r="D74" s="182"/>
      <c r="E74" s="182"/>
      <c r="F74" s="182"/>
    </row>
    <row r="75" spans="1:6" ht="36.75" customHeight="1" x14ac:dyDescent="0.2">
      <c r="A75" s="378"/>
      <c r="B75" s="179"/>
      <c r="C75" s="182"/>
      <c r="D75" s="182"/>
      <c r="E75" s="182"/>
      <c r="F75" s="182"/>
    </row>
    <row r="76" spans="1:6" ht="36.75" customHeight="1" x14ac:dyDescent="0.2">
      <c r="A76" s="379"/>
      <c r="B76" s="179"/>
      <c r="C76" s="182"/>
      <c r="D76" s="182"/>
      <c r="E76" s="182"/>
      <c r="F76" s="182"/>
    </row>
    <row r="77" spans="1:6" ht="36.75" customHeight="1" x14ac:dyDescent="0.2">
      <c r="A77" s="377">
        <f>'ACCS VIGENCIA 2017'!B24</f>
        <v>0</v>
      </c>
      <c r="B77" s="179"/>
      <c r="C77" s="182"/>
      <c r="D77" s="182"/>
      <c r="E77" s="182"/>
      <c r="F77" s="182"/>
    </row>
    <row r="78" spans="1:6" ht="36.75" customHeight="1" x14ac:dyDescent="0.2">
      <c r="A78" s="378"/>
      <c r="B78" s="179"/>
      <c r="C78" s="182"/>
      <c r="D78" s="182"/>
      <c r="E78" s="182"/>
      <c r="F78" s="182"/>
    </row>
    <row r="79" spans="1:6" ht="36.75" customHeight="1" x14ac:dyDescent="0.2">
      <c r="A79" s="378"/>
      <c r="B79" s="179"/>
      <c r="C79" s="182"/>
      <c r="D79" s="182"/>
      <c r="E79" s="182"/>
      <c r="F79" s="182"/>
    </row>
    <row r="80" spans="1:6" ht="36.75" customHeight="1" x14ac:dyDescent="0.2">
      <c r="A80" s="379"/>
      <c r="B80" s="179"/>
      <c r="C80" s="182"/>
      <c r="D80" s="182"/>
      <c r="E80" s="182"/>
      <c r="F80" s="182"/>
    </row>
    <row r="81" spans="1:6" ht="36.75" customHeight="1" x14ac:dyDescent="0.2">
      <c r="A81" s="377">
        <f>'ACCS VIGENCIA 2017'!B25</f>
        <v>0</v>
      </c>
      <c r="B81" s="179"/>
      <c r="C81" s="182"/>
      <c r="D81" s="182"/>
      <c r="E81" s="182"/>
      <c r="F81" s="182"/>
    </row>
    <row r="82" spans="1:6" ht="36.75" customHeight="1" x14ac:dyDescent="0.2">
      <c r="A82" s="378"/>
      <c r="B82" s="179"/>
      <c r="C82" s="182"/>
      <c r="D82" s="182"/>
      <c r="E82" s="182"/>
      <c r="F82" s="182"/>
    </row>
    <row r="83" spans="1:6" ht="36.75" customHeight="1" x14ac:dyDescent="0.2">
      <c r="A83" s="378"/>
      <c r="B83" s="179"/>
      <c r="C83" s="182"/>
      <c r="D83" s="182"/>
      <c r="E83" s="182"/>
      <c r="F83" s="182"/>
    </row>
    <row r="84" spans="1:6" ht="36.75" customHeight="1" x14ac:dyDescent="0.2">
      <c r="A84" s="379"/>
      <c r="B84" s="179"/>
      <c r="C84" s="182"/>
      <c r="D84" s="182"/>
      <c r="E84" s="182"/>
      <c r="F84" s="182"/>
    </row>
    <row r="85" spans="1:6" ht="36.75" customHeight="1" x14ac:dyDescent="0.2">
      <c r="A85" s="377" t="str">
        <f>'ACCS VIGENCIA 2017'!B26</f>
        <v>Ejecusión durante el año</v>
      </c>
      <c r="B85" s="179" t="s">
        <v>916</v>
      </c>
      <c r="C85" s="182" t="s">
        <v>844</v>
      </c>
      <c r="D85" s="182" t="s">
        <v>904</v>
      </c>
      <c r="E85" s="216">
        <v>42765</v>
      </c>
      <c r="F85" s="216">
        <v>43070</v>
      </c>
    </row>
    <row r="86" spans="1:6" ht="36.75" customHeight="1" x14ac:dyDescent="0.2">
      <c r="A86" s="378"/>
      <c r="B86" s="179" t="s">
        <v>917</v>
      </c>
      <c r="C86" s="182" t="s">
        <v>844</v>
      </c>
      <c r="D86" s="182" t="s">
        <v>904</v>
      </c>
      <c r="E86" s="216">
        <v>42824</v>
      </c>
      <c r="F86" s="216">
        <v>43070</v>
      </c>
    </row>
    <row r="87" spans="1:6" ht="36.75" customHeight="1" x14ac:dyDescent="0.2">
      <c r="A87" s="378"/>
      <c r="B87" s="179"/>
      <c r="C87" s="182"/>
      <c r="D87" s="182"/>
      <c r="E87" s="182"/>
      <c r="F87" s="182"/>
    </row>
    <row r="88" spans="1:6" ht="36.75" customHeight="1" x14ac:dyDescent="0.2">
      <c r="A88" s="379"/>
      <c r="B88" s="179"/>
      <c r="C88" s="182"/>
      <c r="D88" s="182"/>
      <c r="E88" s="182"/>
      <c r="F88" s="182"/>
    </row>
    <row r="89" spans="1:6" ht="36.75" customHeight="1" x14ac:dyDescent="0.2">
      <c r="A89" s="377" t="str">
        <f>'ACCS VIGENCIA 2017'!B27</f>
        <v>Evaluación  al finalizar el año lectivo</v>
      </c>
      <c r="B89" s="179" t="s">
        <v>918</v>
      </c>
      <c r="C89" s="182" t="s">
        <v>844</v>
      </c>
      <c r="D89" s="182" t="s">
        <v>904</v>
      </c>
      <c r="E89" s="216">
        <v>42907</v>
      </c>
      <c r="F89" s="216">
        <v>43074</v>
      </c>
    </row>
    <row r="90" spans="1:6" ht="36.75" customHeight="1" x14ac:dyDescent="0.2">
      <c r="A90" s="378"/>
      <c r="B90" s="179" t="s">
        <v>919</v>
      </c>
      <c r="C90" s="182" t="s">
        <v>844</v>
      </c>
      <c r="D90" s="182" t="s">
        <v>904</v>
      </c>
      <c r="E90" s="216">
        <v>42907</v>
      </c>
      <c r="F90" s="216">
        <v>43074</v>
      </c>
    </row>
    <row r="91" spans="1:6" ht="36.75" customHeight="1" x14ac:dyDescent="0.2">
      <c r="A91" s="378"/>
      <c r="B91" s="179"/>
      <c r="C91" s="182"/>
      <c r="D91" s="182"/>
      <c r="E91" s="182"/>
      <c r="F91" s="182"/>
    </row>
    <row r="92" spans="1:6" ht="36.75" customHeight="1" x14ac:dyDescent="0.2">
      <c r="A92" s="379"/>
      <c r="B92" s="179"/>
      <c r="C92" s="182"/>
      <c r="D92" s="182"/>
      <c r="E92" s="182"/>
      <c r="F92" s="182"/>
    </row>
    <row r="93" spans="1:6" ht="36.75" customHeight="1" x14ac:dyDescent="0.2">
      <c r="A93" s="377">
        <f>'ACCS VIGENCIA 2017'!B28</f>
        <v>0</v>
      </c>
      <c r="B93" s="179"/>
      <c r="C93" s="182"/>
      <c r="D93" s="182"/>
      <c r="E93" s="182"/>
      <c r="F93" s="182"/>
    </row>
    <row r="94" spans="1:6" ht="36.75" customHeight="1" x14ac:dyDescent="0.2">
      <c r="A94" s="378"/>
      <c r="B94" s="179"/>
      <c r="C94" s="182"/>
      <c r="D94" s="182"/>
      <c r="E94" s="182"/>
      <c r="F94" s="182"/>
    </row>
    <row r="95" spans="1:6" ht="36.75" customHeight="1" x14ac:dyDescent="0.2">
      <c r="A95" s="378"/>
      <c r="B95" s="179"/>
      <c r="C95" s="182"/>
      <c r="D95" s="182"/>
      <c r="E95" s="182"/>
      <c r="F95" s="182"/>
    </row>
    <row r="96" spans="1:6" ht="36.75" customHeight="1" x14ac:dyDescent="0.2">
      <c r="A96" s="379"/>
      <c r="B96" s="179"/>
      <c r="C96" s="182"/>
      <c r="D96" s="182"/>
      <c r="E96" s="182"/>
      <c r="F96" s="182"/>
    </row>
    <row r="97" spans="1:6" ht="36.75" customHeight="1" x14ac:dyDescent="0.2">
      <c r="A97" s="377">
        <f>'ACCS VIGENCIA 2017'!B29</f>
        <v>0</v>
      </c>
      <c r="B97" s="179"/>
      <c r="C97" s="182"/>
      <c r="D97" s="182"/>
      <c r="E97" s="182"/>
      <c r="F97" s="182"/>
    </row>
    <row r="98" spans="1:6" ht="36.75" customHeight="1" x14ac:dyDescent="0.2">
      <c r="A98" s="378"/>
      <c r="B98" s="179"/>
      <c r="C98" s="182"/>
      <c r="D98" s="182"/>
      <c r="E98" s="182"/>
      <c r="F98" s="182"/>
    </row>
    <row r="99" spans="1:6" ht="36.75" customHeight="1" x14ac:dyDescent="0.2">
      <c r="A99" s="378"/>
      <c r="B99" s="179"/>
      <c r="C99" s="182"/>
      <c r="D99" s="182"/>
      <c r="E99" s="182"/>
      <c r="F99" s="182"/>
    </row>
    <row r="100" spans="1:6" ht="36.75" customHeight="1" x14ac:dyDescent="0.2">
      <c r="A100" s="379"/>
      <c r="B100" s="179"/>
      <c r="C100" s="182"/>
      <c r="D100" s="182"/>
      <c r="E100" s="182"/>
      <c r="F100" s="182"/>
    </row>
    <row r="101" spans="1:6" ht="36.75" customHeight="1" x14ac:dyDescent="0.2">
      <c r="A101" s="377">
        <f>'ACCS VIGENCIA 2017'!B30</f>
        <v>0</v>
      </c>
      <c r="B101" s="179"/>
      <c r="C101" s="182"/>
      <c r="D101" s="182"/>
      <c r="E101" s="182"/>
      <c r="F101" s="182"/>
    </row>
    <row r="102" spans="1:6" ht="36.75" customHeight="1" x14ac:dyDescent="0.2">
      <c r="A102" s="378"/>
      <c r="B102" s="179"/>
      <c r="C102" s="182"/>
      <c r="D102" s="182"/>
      <c r="E102" s="182"/>
      <c r="F102" s="182"/>
    </row>
    <row r="103" spans="1:6" ht="36.75" customHeight="1" x14ac:dyDescent="0.2">
      <c r="A103" s="378"/>
      <c r="B103" s="179"/>
      <c r="C103" s="182"/>
      <c r="D103" s="182"/>
      <c r="E103" s="182"/>
      <c r="F103" s="182"/>
    </row>
    <row r="104" spans="1:6" ht="36.75" customHeight="1" x14ac:dyDescent="0.2">
      <c r="A104" s="379"/>
      <c r="B104" s="179"/>
      <c r="C104" s="182"/>
      <c r="D104" s="182"/>
      <c r="E104" s="182"/>
      <c r="F104" s="182"/>
    </row>
    <row r="105" spans="1:6" ht="36.75" customHeight="1" x14ac:dyDescent="0.2">
      <c r="A105" s="377">
        <f>'ACCS VIGENCIA 2017'!B31</f>
        <v>0</v>
      </c>
      <c r="B105" s="179"/>
      <c r="C105" s="182"/>
      <c r="D105" s="182"/>
      <c r="E105" s="182"/>
      <c r="F105" s="182"/>
    </row>
    <row r="106" spans="1:6" ht="36.75" customHeight="1" x14ac:dyDescent="0.2">
      <c r="A106" s="378"/>
      <c r="B106" s="179"/>
      <c r="C106" s="182"/>
      <c r="D106" s="182"/>
      <c r="E106" s="182"/>
      <c r="F106" s="182"/>
    </row>
    <row r="107" spans="1:6" ht="36.75" customHeight="1" x14ac:dyDescent="0.2">
      <c r="A107" s="378"/>
      <c r="B107" s="179"/>
      <c r="C107" s="182"/>
      <c r="D107" s="182"/>
      <c r="E107" s="182"/>
      <c r="F107" s="182"/>
    </row>
    <row r="108" spans="1:6" ht="36.75" customHeight="1" x14ac:dyDescent="0.2">
      <c r="A108" s="379"/>
      <c r="B108" s="179"/>
      <c r="C108" s="182"/>
      <c r="D108" s="182"/>
      <c r="E108" s="182"/>
      <c r="F108" s="182"/>
    </row>
    <row r="109" spans="1:6" ht="36.75" customHeight="1" x14ac:dyDescent="0.2">
      <c r="A109" s="377">
        <f>'ACCS VIGENCIA 2017'!B32</f>
        <v>0</v>
      </c>
      <c r="B109" s="179"/>
      <c r="C109" s="182"/>
      <c r="D109" s="182"/>
      <c r="E109" s="182"/>
      <c r="F109" s="182"/>
    </row>
    <row r="110" spans="1:6" ht="36.75" customHeight="1" x14ac:dyDescent="0.2">
      <c r="A110" s="378"/>
      <c r="B110" s="179"/>
      <c r="C110" s="182"/>
      <c r="D110" s="182"/>
      <c r="E110" s="182"/>
      <c r="F110" s="182"/>
    </row>
    <row r="111" spans="1:6" ht="36.75" customHeight="1" x14ac:dyDescent="0.2">
      <c r="A111" s="378"/>
      <c r="B111" s="179"/>
      <c r="C111" s="182"/>
      <c r="D111" s="182"/>
      <c r="E111" s="182"/>
      <c r="F111" s="182"/>
    </row>
    <row r="112" spans="1:6" ht="36.75" customHeight="1" x14ac:dyDescent="0.2">
      <c r="A112" s="379"/>
      <c r="B112" s="179"/>
      <c r="C112" s="182"/>
      <c r="D112" s="182"/>
      <c r="E112" s="182"/>
      <c r="F112" s="182"/>
    </row>
    <row r="113" spans="1:6" ht="36.75" customHeight="1" x14ac:dyDescent="0.2">
      <c r="A113" s="377">
        <f>'ACCS VIGENCIA 2017'!B33</f>
        <v>0</v>
      </c>
      <c r="B113" s="179"/>
      <c r="C113" s="182"/>
      <c r="D113" s="182"/>
      <c r="E113" s="182"/>
      <c r="F113" s="182"/>
    </row>
    <row r="114" spans="1:6" ht="36.75" customHeight="1" x14ac:dyDescent="0.2">
      <c r="A114" s="378"/>
      <c r="B114" s="179"/>
      <c r="C114" s="182"/>
      <c r="D114" s="182"/>
      <c r="E114" s="182"/>
      <c r="F114" s="182"/>
    </row>
    <row r="115" spans="1:6" ht="36.75" customHeight="1" x14ac:dyDescent="0.2">
      <c r="A115" s="378"/>
      <c r="B115" s="179"/>
      <c r="C115" s="182"/>
      <c r="D115" s="182"/>
      <c r="E115" s="182"/>
      <c r="F115" s="182"/>
    </row>
    <row r="116" spans="1:6" ht="36.75" customHeight="1" x14ac:dyDescent="0.2">
      <c r="A116" s="379"/>
      <c r="B116" s="179"/>
      <c r="C116" s="182"/>
      <c r="D116" s="182"/>
      <c r="E116" s="182"/>
      <c r="F116" s="182"/>
    </row>
    <row r="117" spans="1:6" ht="36.75" customHeight="1" x14ac:dyDescent="0.2">
      <c r="A117" s="377">
        <f>'ACCS VIGENCIA 2017'!B34</f>
        <v>0</v>
      </c>
      <c r="B117" s="179"/>
      <c r="C117" s="182"/>
      <c r="D117" s="182"/>
      <c r="E117" s="182"/>
      <c r="F117" s="182"/>
    </row>
    <row r="118" spans="1:6" ht="36.75" customHeight="1" x14ac:dyDescent="0.2">
      <c r="A118" s="378"/>
      <c r="B118" s="179"/>
      <c r="C118" s="182"/>
      <c r="D118" s="182"/>
      <c r="E118" s="182"/>
      <c r="F118" s="182"/>
    </row>
    <row r="119" spans="1:6" ht="36.75" customHeight="1" x14ac:dyDescent="0.2">
      <c r="A119" s="378"/>
      <c r="B119" s="179"/>
      <c r="C119" s="182"/>
      <c r="D119" s="182"/>
      <c r="E119" s="182"/>
      <c r="F119" s="182"/>
    </row>
    <row r="120" spans="1:6" ht="36.75" customHeight="1" x14ac:dyDescent="0.2">
      <c r="A120" s="379"/>
      <c r="B120" s="179"/>
      <c r="C120" s="182"/>
      <c r="D120" s="182"/>
      <c r="E120" s="182"/>
      <c r="F120" s="182"/>
    </row>
    <row r="121" spans="1:6" ht="36.75" customHeight="1" x14ac:dyDescent="0.2">
      <c r="A121" s="377">
        <f>'ACCS VIGENCIA 2017'!B37</f>
        <v>0</v>
      </c>
      <c r="B121" s="179"/>
      <c r="C121" s="182"/>
      <c r="D121" s="182"/>
      <c r="E121" s="182"/>
      <c r="F121" s="182"/>
    </row>
    <row r="122" spans="1:6" ht="36.75" customHeight="1" x14ac:dyDescent="0.2">
      <c r="A122" s="378"/>
      <c r="B122" s="179"/>
      <c r="C122" s="182"/>
      <c r="D122" s="182"/>
      <c r="E122" s="182"/>
      <c r="F122" s="182"/>
    </row>
    <row r="123" spans="1:6" ht="36.75" customHeight="1" x14ac:dyDescent="0.2">
      <c r="A123" s="378"/>
      <c r="B123" s="179"/>
      <c r="C123" s="182"/>
      <c r="D123" s="182"/>
      <c r="E123" s="182"/>
      <c r="F123" s="182"/>
    </row>
    <row r="124" spans="1:6" ht="36.75" customHeight="1" x14ac:dyDescent="0.2">
      <c r="A124" s="379"/>
      <c r="B124" s="179"/>
      <c r="C124" s="182"/>
      <c r="D124" s="182"/>
      <c r="E124" s="182"/>
      <c r="F124" s="182"/>
    </row>
    <row r="125" spans="1:6" ht="36.75" customHeight="1" x14ac:dyDescent="0.2">
      <c r="A125" s="377" t="str">
        <f>'ACCS VIGENCIA 2017'!B38</f>
        <v>Elaboración del  los parametros de las evaluaciones</v>
      </c>
      <c r="B125" s="179" t="s">
        <v>921</v>
      </c>
      <c r="C125" s="182" t="s">
        <v>922</v>
      </c>
      <c r="D125" s="215" t="s">
        <v>385</v>
      </c>
      <c r="E125" s="216">
        <v>42755</v>
      </c>
      <c r="F125" s="216">
        <v>42755</v>
      </c>
    </row>
    <row r="126" spans="1:6" ht="36.75" customHeight="1" x14ac:dyDescent="0.2">
      <c r="A126" s="378"/>
      <c r="B126" s="179" t="s">
        <v>920</v>
      </c>
      <c r="C126" s="182" t="s">
        <v>922</v>
      </c>
      <c r="D126" s="215" t="s">
        <v>385</v>
      </c>
      <c r="E126" s="216">
        <v>42755</v>
      </c>
      <c r="F126" s="216">
        <v>42755</v>
      </c>
    </row>
    <row r="127" spans="1:6" ht="36.75" customHeight="1" x14ac:dyDescent="0.2">
      <c r="A127" s="378"/>
      <c r="B127" s="179" t="s">
        <v>924</v>
      </c>
      <c r="C127" s="182" t="s">
        <v>922</v>
      </c>
      <c r="D127" s="215" t="s">
        <v>385</v>
      </c>
      <c r="E127" s="216">
        <v>42755</v>
      </c>
      <c r="F127" s="216">
        <v>42755</v>
      </c>
    </row>
    <row r="128" spans="1:6" ht="36.75" customHeight="1" x14ac:dyDescent="0.2">
      <c r="A128" s="379"/>
      <c r="B128" s="179" t="s">
        <v>925</v>
      </c>
      <c r="C128" s="182" t="s">
        <v>922</v>
      </c>
      <c r="D128" s="215" t="s">
        <v>385</v>
      </c>
      <c r="E128" s="216">
        <v>42755</v>
      </c>
      <c r="F128" s="216">
        <v>42755</v>
      </c>
    </row>
    <row r="129" spans="1:6" ht="36.75" customHeight="1" x14ac:dyDescent="0.2">
      <c r="A129" s="377">
        <f>'ACCS VIGENCIA 2017'!B41</f>
        <v>0</v>
      </c>
      <c r="B129" s="179"/>
      <c r="C129" s="182"/>
      <c r="D129" s="182"/>
      <c r="E129" s="182"/>
      <c r="F129" s="182"/>
    </row>
    <row r="130" spans="1:6" ht="36.75" customHeight="1" x14ac:dyDescent="0.2">
      <c r="A130" s="378"/>
      <c r="B130" s="179"/>
      <c r="C130" s="182"/>
      <c r="D130" s="182"/>
      <c r="E130" s="182"/>
      <c r="F130" s="182"/>
    </row>
    <row r="131" spans="1:6" ht="36.75" customHeight="1" x14ac:dyDescent="0.2">
      <c r="A131" s="378"/>
      <c r="B131" s="179"/>
      <c r="C131" s="182"/>
      <c r="D131" s="182"/>
      <c r="E131" s="182"/>
      <c r="F131" s="182"/>
    </row>
    <row r="132" spans="1:6" ht="36.75" customHeight="1" x14ac:dyDescent="0.2">
      <c r="A132" s="379"/>
      <c r="B132" s="179"/>
      <c r="C132" s="182"/>
      <c r="D132" s="182"/>
      <c r="E132" s="182"/>
      <c r="F132" s="182"/>
    </row>
    <row r="133" spans="1:6" ht="36.75" customHeight="1" x14ac:dyDescent="0.2">
      <c r="A133" s="377" t="str">
        <f>'ACCS VIGENCIA 2017'!B42</f>
        <v>Aplicación de los parametros de evaluaciones</v>
      </c>
      <c r="B133" s="179" t="s">
        <v>923</v>
      </c>
      <c r="C133" s="182" t="s">
        <v>922</v>
      </c>
      <c r="D133" s="215" t="s">
        <v>385</v>
      </c>
      <c r="E133" s="216">
        <v>42821</v>
      </c>
      <c r="F133" s="216">
        <v>43066</v>
      </c>
    </row>
    <row r="134" spans="1:6" ht="36.75" customHeight="1" x14ac:dyDescent="0.2">
      <c r="A134" s="378"/>
      <c r="B134" s="179"/>
      <c r="C134" s="182"/>
      <c r="D134" s="182"/>
      <c r="E134" s="182"/>
      <c r="F134" s="182"/>
    </row>
    <row r="135" spans="1:6" ht="36.75" customHeight="1" x14ac:dyDescent="0.2">
      <c r="A135" s="378"/>
      <c r="B135" s="179"/>
      <c r="C135" s="182"/>
      <c r="D135" s="182"/>
      <c r="E135" s="182"/>
      <c r="F135" s="182"/>
    </row>
    <row r="136" spans="1:6" ht="36.75" customHeight="1" x14ac:dyDescent="0.2">
      <c r="A136" s="379"/>
      <c r="B136" s="179"/>
      <c r="C136" s="182"/>
      <c r="D136" s="182"/>
      <c r="E136" s="182"/>
      <c r="F136" s="182"/>
    </row>
    <row r="137" spans="1:6" ht="36.75" customHeight="1" x14ac:dyDescent="0.2">
      <c r="A137" s="377" t="str">
        <f>'ACCS VIGENCIA 2017'!B43</f>
        <v>Evaluación    final</v>
      </c>
      <c r="B137" s="179" t="s">
        <v>927</v>
      </c>
      <c r="C137" s="182" t="s">
        <v>922</v>
      </c>
      <c r="D137" s="182" t="s">
        <v>926</v>
      </c>
      <c r="E137" s="216">
        <v>43074</v>
      </c>
      <c r="F137" s="216">
        <v>43074</v>
      </c>
    </row>
    <row r="138" spans="1:6" ht="36.75" customHeight="1" x14ac:dyDescent="0.2">
      <c r="A138" s="378"/>
      <c r="B138" s="179"/>
      <c r="C138" s="182"/>
      <c r="D138" s="182"/>
      <c r="E138" s="182"/>
      <c r="F138" s="182"/>
    </row>
    <row r="139" spans="1:6" ht="36.75" customHeight="1" x14ac:dyDescent="0.2">
      <c r="A139" s="378"/>
      <c r="B139" s="179"/>
      <c r="C139" s="182"/>
      <c r="D139" s="182"/>
      <c r="E139" s="182"/>
      <c r="F139" s="182"/>
    </row>
    <row r="140" spans="1:6" ht="36.75" customHeight="1" x14ac:dyDescent="0.2">
      <c r="A140" s="379"/>
      <c r="B140" s="179"/>
      <c r="C140" s="182"/>
      <c r="D140" s="182"/>
      <c r="E140" s="182"/>
      <c r="F140" s="182"/>
    </row>
    <row r="141" spans="1:6" ht="36.75" customHeight="1" x14ac:dyDescent="0.2">
      <c r="A141" s="377">
        <f>'ACCS VIGENCIA 2017'!B44</f>
        <v>0</v>
      </c>
      <c r="B141" s="179"/>
      <c r="C141" s="182"/>
      <c r="D141" s="182"/>
      <c r="E141" s="182"/>
      <c r="F141" s="182"/>
    </row>
    <row r="142" spans="1:6" ht="36.75" customHeight="1" x14ac:dyDescent="0.2">
      <c r="A142" s="378"/>
      <c r="B142" s="179"/>
      <c r="C142" s="182"/>
      <c r="D142" s="182"/>
      <c r="E142" s="182"/>
      <c r="F142" s="182"/>
    </row>
    <row r="143" spans="1:6" ht="36.75" customHeight="1" x14ac:dyDescent="0.2">
      <c r="A143" s="378"/>
      <c r="B143" s="179"/>
      <c r="C143" s="182"/>
      <c r="D143" s="182"/>
      <c r="E143" s="182"/>
      <c r="F143" s="182"/>
    </row>
    <row r="144" spans="1:6" ht="36.75" customHeight="1" x14ac:dyDescent="0.2">
      <c r="A144" s="379"/>
      <c r="B144" s="179"/>
      <c r="C144" s="182"/>
      <c r="D144" s="182"/>
      <c r="E144" s="182"/>
      <c r="F144" s="182"/>
    </row>
    <row r="145" spans="1:6" ht="36.75" customHeight="1" x14ac:dyDescent="0.2">
      <c r="A145" s="377">
        <f>'ACCS VIGENCIA 2017'!B45</f>
        <v>0</v>
      </c>
      <c r="B145" s="179"/>
      <c r="C145" s="182"/>
      <c r="D145" s="182"/>
      <c r="E145" s="182"/>
      <c r="F145" s="182"/>
    </row>
    <row r="146" spans="1:6" ht="36.75" customHeight="1" x14ac:dyDescent="0.2">
      <c r="A146" s="378"/>
      <c r="B146" s="179"/>
      <c r="C146" s="182"/>
      <c r="D146" s="182"/>
      <c r="E146" s="182"/>
      <c r="F146" s="182"/>
    </row>
    <row r="147" spans="1:6" ht="36.75" customHeight="1" x14ac:dyDescent="0.2">
      <c r="A147" s="378"/>
      <c r="B147" s="179"/>
      <c r="C147" s="182"/>
      <c r="D147" s="182"/>
      <c r="E147" s="182"/>
      <c r="F147" s="182"/>
    </row>
    <row r="148" spans="1:6" ht="36.75" customHeight="1" x14ac:dyDescent="0.2">
      <c r="A148" s="379"/>
      <c r="B148" s="179"/>
      <c r="C148" s="182"/>
      <c r="D148" s="182"/>
      <c r="E148" s="182"/>
      <c r="F148" s="182"/>
    </row>
    <row r="149" spans="1:6" ht="36.75" customHeight="1" x14ac:dyDescent="0.2">
      <c r="A149" s="377" t="str">
        <f>'ACCS VIGENCIA 2017'!B46</f>
        <v>Estudio  y analisis de los cuatro componentes</v>
      </c>
      <c r="B149" s="179" t="s">
        <v>928</v>
      </c>
      <c r="C149" s="182" t="s">
        <v>899</v>
      </c>
      <c r="D149" s="215" t="s">
        <v>378</v>
      </c>
      <c r="E149" s="216">
        <v>42746</v>
      </c>
      <c r="F149" s="216">
        <v>42747</v>
      </c>
    </row>
    <row r="150" spans="1:6" ht="36.75" customHeight="1" x14ac:dyDescent="0.2">
      <c r="A150" s="378"/>
      <c r="B150" s="179" t="s">
        <v>929</v>
      </c>
      <c r="C150" s="182" t="s">
        <v>899</v>
      </c>
      <c r="D150" s="215" t="s">
        <v>378</v>
      </c>
      <c r="E150" s="216">
        <v>42746</v>
      </c>
      <c r="F150" s="216">
        <v>42747</v>
      </c>
    </row>
    <row r="151" spans="1:6" ht="36.75" customHeight="1" x14ac:dyDescent="0.2">
      <c r="A151" s="378"/>
      <c r="B151" s="179"/>
      <c r="C151" s="182"/>
      <c r="D151" s="182"/>
      <c r="E151" s="182"/>
      <c r="F151" s="182"/>
    </row>
    <row r="152" spans="1:6" ht="36.75" customHeight="1" x14ac:dyDescent="0.2">
      <c r="A152" s="379"/>
      <c r="B152" s="179"/>
      <c r="C152" s="182"/>
      <c r="D152" s="182"/>
      <c r="E152" s="182"/>
      <c r="F152" s="182"/>
    </row>
    <row r="153" spans="1:6" ht="36.75" customHeight="1" x14ac:dyDescent="0.2">
      <c r="A153" s="377" t="str">
        <f>'ACCS VIGENCIA 2017'!B47</f>
        <v>Ajustes  en cada componente</v>
      </c>
      <c r="B153" s="179" t="s">
        <v>930</v>
      </c>
      <c r="C153" s="182" t="s">
        <v>899</v>
      </c>
      <c r="D153" s="215" t="s">
        <v>378</v>
      </c>
      <c r="E153" s="216">
        <v>42746</v>
      </c>
      <c r="F153" s="216">
        <v>42753</v>
      </c>
    </row>
    <row r="154" spans="1:6" ht="36.75" customHeight="1" x14ac:dyDescent="0.2">
      <c r="A154" s="378"/>
      <c r="B154" s="179"/>
      <c r="C154" s="182"/>
      <c r="D154" s="182"/>
      <c r="E154" s="182"/>
      <c r="F154" s="182"/>
    </row>
    <row r="155" spans="1:6" ht="36.75" customHeight="1" x14ac:dyDescent="0.2">
      <c r="A155" s="378"/>
      <c r="B155" s="179"/>
      <c r="C155" s="182"/>
      <c r="D155" s="182"/>
      <c r="E155" s="182"/>
      <c r="F155" s="182"/>
    </row>
    <row r="156" spans="1:6" ht="36.75" customHeight="1" x14ac:dyDescent="0.2">
      <c r="A156" s="379"/>
      <c r="B156" s="179"/>
      <c r="C156" s="182"/>
      <c r="D156" s="182"/>
      <c r="E156" s="182"/>
      <c r="F156" s="182"/>
    </row>
    <row r="157" spans="1:6" ht="36.75" customHeight="1" x14ac:dyDescent="0.2">
      <c r="A157" s="377">
        <f>'ACCS VIGENCIA 2017'!B48</f>
        <v>0</v>
      </c>
      <c r="B157" s="179"/>
      <c r="C157" s="182"/>
      <c r="D157" s="182"/>
      <c r="E157" s="182"/>
      <c r="F157" s="182"/>
    </row>
    <row r="158" spans="1:6" ht="36.75" customHeight="1" x14ac:dyDescent="0.2">
      <c r="A158" s="378"/>
      <c r="B158" s="179"/>
      <c r="C158" s="182"/>
      <c r="D158" s="182"/>
      <c r="E158" s="182"/>
      <c r="F158" s="182"/>
    </row>
    <row r="159" spans="1:6" ht="36.75" customHeight="1" x14ac:dyDescent="0.2">
      <c r="A159" s="378"/>
      <c r="B159" s="179"/>
      <c r="C159" s="182"/>
      <c r="D159" s="182"/>
      <c r="E159" s="182"/>
      <c r="F159" s="182"/>
    </row>
    <row r="160" spans="1:6" ht="36.75" customHeight="1" x14ac:dyDescent="0.2">
      <c r="A160" s="379"/>
      <c r="B160" s="179"/>
      <c r="C160" s="182"/>
      <c r="D160" s="182"/>
      <c r="E160" s="182"/>
      <c r="F160" s="182"/>
    </row>
    <row r="161" spans="1:6" ht="36.75" customHeight="1" x14ac:dyDescent="0.2">
      <c r="A161" s="377">
        <f>'ACCS VIGENCIA 2017'!B49</f>
        <v>0</v>
      </c>
      <c r="B161" s="179"/>
      <c r="C161" s="182"/>
      <c r="D161" s="182"/>
      <c r="E161" s="182"/>
      <c r="F161" s="182"/>
    </row>
    <row r="162" spans="1:6" ht="36.75" customHeight="1" x14ac:dyDescent="0.2">
      <c r="A162" s="378"/>
      <c r="B162" s="179"/>
      <c r="C162" s="182"/>
      <c r="D162" s="182"/>
      <c r="E162" s="182"/>
      <c r="F162" s="182"/>
    </row>
    <row r="163" spans="1:6" ht="36.75" customHeight="1" x14ac:dyDescent="0.2">
      <c r="A163" s="378"/>
      <c r="B163" s="179"/>
      <c r="C163" s="182"/>
      <c r="D163" s="182"/>
      <c r="E163" s="182"/>
      <c r="F163" s="182"/>
    </row>
    <row r="164" spans="1:6" ht="36.75" customHeight="1" x14ac:dyDescent="0.2">
      <c r="A164" s="379"/>
      <c r="B164" s="179"/>
      <c r="C164" s="182"/>
      <c r="D164" s="182"/>
      <c r="E164" s="182"/>
      <c r="F164" s="182"/>
    </row>
    <row r="165" spans="1:6" ht="36.75" customHeight="1" x14ac:dyDescent="0.2">
      <c r="A165" s="377" t="str">
        <f>'ACCS VIGENCIA 2017'!B50</f>
        <v>Direccionamiento</v>
      </c>
      <c r="B165" s="179" t="s">
        <v>931</v>
      </c>
      <c r="C165" s="182" t="s">
        <v>899</v>
      </c>
      <c r="D165" s="215" t="s">
        <v>378</v>
      </c>
      <c r="E165" s="216">
        <v>42772</v>
      </c>
      <c r="F165" s="216">
        <v>43070</v>
      </c>
    </row>
    <row r="166" spans="1:6" ht="36.75" customHeight="1" x14ac:dyDescent="0.2">
      <c r="A166" s="378"/>
      <c r="B166" s="179"/>
      <c r="C166" s="182"/>
      <c r="D166" s="182"/>
      <c r="E166" s="182"/>
      <c r="F166" s="182"/>
    </row>
    <row r="167" spans="1:6" ht="36.75" customHeight="1" x14ac:dyDescent="0.2">
      <c r="A167" s="378"/>
      <c r="B167" s="179"/>
      <c r="C167" s="182"/>
      <c r="D167" s="182"/>
      <c r="E167" s="182"/>
      <c r="F167" s="182"/>
    </row>
    <row r="168" spans="1:6" ht="36.75" customHeight="1" x14ac:dyDescent="0.2">
      <c r="A168" s="379"/>
      <c r="B168" s="179"/>
      <c r="C168" s="182"/>
      <c r="D168" s="182"/>
      <c r="E168" s="182"/>
      <c r="F168" s="182"/>
    </row>
    <row r="169" spans="1:6" ht="36.75" customHeight="1" x14ac:dyDescent="0.2">
      <c r="A169" s="377" t="str">
        <f>'ACCS VIGENCIA 2017'!B51</f>
        <v>Evaluación de  los ajustes</v>
      </c>
      <c r="B169" s="179" t="s">
        <v>932</v>
      </c>
      <c r="C169" s="182" t="s">
        <v>899</v>
      </c>
      <c r="D169" s="215" t="s">
        <v>378</v>
      </c>
      <c r="E169" s="216">
        <v>42835</v>
      </c>
      <c r="F169" s="216">
        <v>43075</v>
      </c>
    </row>
    <row r="170" spans="1:6" ht="36.75" customHeight="1" x14ac:dyDescent="0.2">
      <c r="A170" s="378"/>
      <c r="B170" s="179" t="s">
        <v>933</v>
      </c>
      <c r="C170" s="182" t="s">
        <v>899</v>
      </c>
      <c r="D170" s="215" t="s">
        <v>378</v>
      </c>
      <c r="E170" s="216">
        <v>42835</v>
      </c>
      <c r="F170" s="216">
        <v>43075</v>
      </c>
    </row>
    <row r="171" spans="1:6" ht="36.75" customHeight="1" x14ac:dyDescent="0.2">
      <c r="A171" s="378"/>
      <c r="B171" s="179"/>
      <c r="C171" s="182"/>
      <c r="D171" s="182"/>
      <c r="E171" s="182"/>
      <c r="F171" s="182"/>
    </row>
    <row r="172" spans="1:6" ht="36.75" customHeight="1" x14ac:dyDescent="0.2">
      <c r="A172" s="379"/>
      <c r="B172" s="179"/>
      <c r="C172" s="182"/>
      <c r="D172" s="182"/>
      <c r="E172" s="182"/>
      <c r="F172" s="182"/>
    </row>
    <row r="173" spans="1:6" ht="36.75" customHeight="1" x14ac:dyDescent="0.2">
      <c r="A173" s="377">
        <f>'ACCS VIGENCIA 2017'!B52</f>
        <v>0</v>
      </c>
      <c r="B173" s="179"/>
      <c r="C173" s="182"/>
      <c r="D173" s="182"/>
      <c r="E173" s="182"/>
      <c r="F173" s="182"/>
    </row>
    <row r="174" spans="1:6" ht="36.75" customHeight="1" x14ac:dyDescent="0.2">
      <c r="A174" s="378"/>
      <c r="B174" s="179"/>
      <c r="C174" s="182"/>
      <c r="D174" s="182"/>
      <c r="E174" s="182"/>
      <c r="F174" s="182"/>
    </row>
    <row r="175" spans="1:6" ht="36.75" customHeight="1" x14ac:dyDescent="0.2">
      <c r="A175" s="378"/>
      <c r="B175" s="179"/>
      <c r="C175" s="182"/>
      <c r="D175" s="182"/>
      <c r="E175" s="182"/>
      <c r="F175" s="182"/>
    </row>
    <row r="176" spans="1:6" ht="36.75" customHeight="1" x14ac:dyDescent="0.2">
      <c r="A176" s="379"/>
      <c r="B176" s="179"/>
      <c r="C176" s="182"/>
      <c r="D176" s="182"/>
      <c r="E176" s="182"/>
      <c r="F176" s="182"/>
    </row>
    <row r="177" spans="1:6" ht="36.75" customHeight="1" x14ac:dyDescent="0.2">
      <c r="A177" s="377">
        <f>'ACCS VIGENCIA 2017'!B53</f>
        <v>0</v>
      </c>
      <c r="B177" s="179"/>
      <c r="C177" s="182"/>
      <c r="D177" s="182"/>
      <c r="E177" s="182"/>
      <c r="F177" s="182"/>
    </row>
    <row r="178" spans="1:6" ht="36.75" customHeight="1" x14ac:dyDescent="0.2">
      <c r="A178" s="378"/>
      <c r="B178" s="179"/>
      <c r="C178" s="182"/>
      <c r="D178" s="182"/>
      <c r="E178" s="182"/>
      <c r="F178" s="182"/>
    </row>
    <row r="179" spans="1:6" ht="36.75" customHeight="1" x14ac:dyDescent="0.2">
      <c r="A179" s="378"/>
      <c r="B179" s="179"/>
      <c r="C179" s="182"/>
      <c r="D179" s="182"/>
      <c r="E179" s="182"/>
      <c r="F179" s="182"/>
    </row>
    <row r="180" spans="1:6" ht="36.75" customHeight="1" x14ac:dyDescent="0.2">
      <c r="A180" s="379"/>
      <c r="B180" s="179"/>
      <c r="C180" s="182"/>
      <c r="D180" s="182"/>
      <c r="E180" s="182"/>
      <c r="F180" s="182"/>
    </row>
    <row r="181" spans="1:6" ht="36.75" customHeight="1" x14ac:dyDescent="0.2">
      <c r="A181" s="377" t="str">
        <f>'ACCS VIGENCIA 2017'!B54</f>
        <v>Conformación de los equipos de trabajo</v>
      </c>
      <c r="B181" s="179" t="s">
        <v>935</v>
      </c>
      <c r="C181" s="182" t="s">
        <v>934</v>
      </c>
      <c r="D181" s="215" t="s">
        <v>385</v>
      </c>
      <c r="E181" s="182" t="s">
        <v>942</v>
      </c>
      <c r="F181" s="216">
        <v>42753</v>
      </c>
    </row>
    <row r="182" spans="1:6" ht="36.75" customHeight="1" x14ac:dyDescent="0.2">
      <c r="A182" s="378"/>
      <c r="B182" s="179"/>
      <c r="C182" s="182"/>
      <c r="D182" s="182"/>
      <c r="E182" s="182"/>
      <c r="F182" s="182"/>
    </row>
    <row r="183" spans="1:6" ht="36.75" customHeight="1" x14ac:dyDescent="0.2">
      <c r="A183" s="378"/>
      <c r="B183" s="179"/>
      <c r="C183" s="182"/>
      <c r="D183" s="182"/>
      <c r="E183" s="182"/>
      <c r="F183" s="182"/>
    </row>
    <row r="184" spans="1:6" ht="36.75" customHeight="1" x14ac:dyDescent="0.2">
      <c r="A184" s="379"/>
      <c r="B184" s="179"/>
      <c r="C184" s="182"/>
      <c r="D184" s="182"/>
      <c r="E184" s="182"/>
      <c r="F184" s="182"/>
    </row>
    <row r="185" spans="1:6" ht="36.75" customHeight="1" x14ac:dyDescent="0.2">
      <c r="A185" s="377" t="str">
        <f>'ACCS VIGENCIA 2017'!B55</f>
        <v>Analisis y  elaboración de documento</v>
      </c>
      <c r="B185" s="179" t="s">
        <v>936</v>
      </c>
      <c r="C185" s="182" t="s">
        <v>934</v>
      </c>
      <c r="D185" s="182" t="s">
        <v>385</v>
      </c>
      <c r="E185" s="216">
        <v>42753</v>
      </c>
      <c r="F185" s="216">
        <v>42769</v>
      </c>
    </row>
    <row r="186" spans="1:6" ht="36.75" customHeight="1" x14ac:dyDescent="0.2">
      <c r="A186" s="378"/>
      <c r="B186" s="179" t="s">
        <v>937</v>
      </c>
      <c r="C186" s="182" t="s">
        <v>940</v>
      </c>
      <c r="D186" s="182" t="s">
        <v>385</v>
      </c>
      <c r="E186" s="216">
        <v>42753</v>
      </c>
      <c r="F186" s="182" t="s">
        <v>943</v>
      </c>
    </row>
    <row r="187" spans="1:6" ht="36.75" customHeight="1" x14ac:dyDescent="0.2">
      <c r="A187" s="378"/>
      <c r="B187" s="179"/>
      <c r="C187" s="182"/>
      <c r="D187" s="182"/>
      <c r="E187" s="182"/>
      <c r="F187" s="182"/>
    </row>
    <row r="188" spans="1:6" ht="36.75" customHeight="1" x14ac:dyDescent="0.2">
      <c r="A188" s="379"/>
      <c r="B188" s="179"/>
      <c r="C188" s="182"/>
      <c r="D188" s="182"/>
      <c r="E188" s="182"/>
      <c r="F188" s="182"/>
    </row>
    <row r="189" spans="1:6" ht="36.75" customHeight="1" x14ac:dyDescent="0.2">
      <c r="A189" s="377" t="str">
        <f>'ACCS VIGENCIA 2017'!B56</f>
        <v>Puesta  en marcha  del proyecto</v>
      </c>
      <c r="B189" s="179" t="s">
        <v>938</v>
      </c>
      <c r="C189" s="182" t="s">
        <v>941</v>
      </c>
      <c r="D189" s="182" t="s">
        <v>385</v>
      </c>
      <c r="E189" s="216">
        <v>42772</v>
      </c>
      <c r="F189" s="216">
        <v>43063</v>
      </c>
    </row>
    <row r="190" spans="1:6" ht="36.75" customHeight="1" x14ac:dyDescent="0.2">
      <c r="A190" s="378"/>
      <c r="B190" s="179"/>
      <c r="C190" s="182"/>
      <c r="D190" s="182"/>
      <c r="E190" s="182"/>
      <c r="F190" s="182"/>
    </row>
    <row r="191" spans="1:6" ht="36.75" customHeight="1" x14ac:dyDescent="0.2">
      <c r="A191" s="378"/>
      <c r="B191" s="179"/>
      <c r="C191" s="182"/>
      <c r="D191" s="182"/>
      <c r="E191" s="182"/>
      <c r="F191" s="182"/>
    </row>
    <row r="192" spans="1:6" ht="36.75" customHeight="1" x14ac:dyDescent="0.2">
      <c r="A192" s="379"/>
      <c r="B192" s="179"/>
      <c r="C192" s="182"/>
      <c r="D192" s="182"/>
      <c r="E192" s="182"/>
      <c r="F192" s="216"/>
    </row>
    <row r="193" spans="1:6" ht="36.75" customHeight="1" x14ac:dyDescent="0.2">
      <c r="A193" s="377">
        <f>'ACCS VIGENCIA 2017'!B57</f>
        <v>0</v>
      </c>
      <c r="B193" s="179"/>
      <c r="C193" s="182"/>
      <c r="D193" s="182"/>
      <c r="E193" s="182"/>
      <c r="F193" s="182"/>
    </row>
    <row r="194" spans="1:6" ht="36.75" customHeight="1" x14ac:dyDescent="0.2">
      <c r="A194" s="378"/>
      <c r="B194" s="179"/>
      <c r="C194" s="182"/>
      <c r="D194" s="182"/>
      <c r="E194" s="182"/>
      <c r="F194" s="182"/>
    </row>
    <row r="195" spans="1:6" ht="36.75" customHeight="1" x14ac:dyDescent="0.2">
      <c r="A195" s="378"/>
      <c r="B195" s="179"/>
      <c r="C195" s="182"/>
      <c r="D195" s="182"/>
      <c r="E195" s="182"/>
      <c r="F195" s="182"/>
    </row>
    <row r="196" spans="1:6" ht="36.75" customHeight="1" x14ac:dyDescent="0.2">
      <c r="A196" s="379"/>
      <c r="B196" s="179"/>
      <c r="C196" s="182"/>
      <c r="D196" s="182"/>
      <c r="E196" s="182"/>
      <c r="F196" s="182"/>
    </row>
    <row r="197" spans="1:6" ht="36.75" customHeight="1" x14ac:dyDescent="0.2">
      <c r="A197" s="377" t="str">
        <f>'ACCS VIGENCIA 2017'!B58</f>
        <v>Ajustes   y segumiento del proyecto</v>
      </c>
      <c r="B197" s="179" t="s">
        <v>939</v>
      </c>
      <c r="C197" s="182" t="s">
        <v>934</v>
      </c>
      <c r="D197" s="182" t="s">
        <v>385</v>
      </c>
      <c r="E197" s="182" t="s">
        <v>944</v>
      </c>
      <c r="F197" s="216">
        <v>43063</v>
      </c>
    </row>
    <row r="198" spans="1:6" ht="36.75" customHeight="1" x14ac:dyDescent="0.2">
      <c r="A198" s="378"/>
      <c r="B198" s="179"/>
      <c r="C198" s="182"/>
      <c r="D198" s="182"/>
      <c r="E198" s="182"/>
      <c r="F198" s="182"/>
    </row>
    <row r="199" spans="1:6" ht="36.75" customHeight="1" x14ac:dyDescent="0.2">
      <c r="A199" s="378"/>
      <c r="B199" s="179"/>
      <c r="C199" s="182"/>
      <c r="D199" s="182"/>
      <c r="E199" s="182"/>
      <c r="F199" s="182"/>
    </row>
    <row r="200" spans="1:6" ht="36.75" customHeight="1" x14ac:dyDescent="0.2">
      <c r="A200" s="379"/>
      <c r="B200" s="179"/>
      <c r="C200" s="182"/>
      <c r="D200" s="182"/>
      <c r="E200" s="182"/>
      <c r="F200" s="182"/>
    </row>
    <row r="201" spans="1:6" ht="36.75" customHeight="1" x14ac:dyDescent="0.2">
      <c r="A201" s="377">
        <f>'ACCS VIGENCIA 2017'!B61</f>
        <v>0</v>
      </c>
      <c r="B201" s="179"/>
      <c r="C201" s="182"/>
      <c r="D201" s="182"/>
      <c r="E201" s="182"/>
      <c r="F201" s="182"/>
    </row>
    <row r="202" spans="1:6" ht="36.75" customHeight="1" x14ac:dyDescent="0.2">
      <c r="A202" s="378"/>
      <c r="B202" s="179"/>
      <c r="C202" s="182"/>
      <c r="D202" s="182"/>
      <c r="E202" s="182"/>
      <c r="F202" s="182"/>
    </row>
    <row r="203" spans="1:6" ht="36.75" customHeight="1" x14ac:dyDescent="0.2">
      <c r="A203" s="378"/>
      <c r="B203" s="179"/>
      <c r="C203" s="182"/>
      <c r="D203" s="182"/>
      <c r="E203" s="182"/>
      <c r="F203" s="182"/>
    </row>
    <row r="204" spans="1:6" ht="36.75" customHeight="1" x14ac:dyDescent="0.2">
      <c r="A204" s="379"/>
      <c r="B204" s="179"/>
      <c r="C204" s="182"/>
      <c r="D204" s="182"/>
      <c r="E204" s="182"/>
      <c r="F204" s="182"/>
    </row>
    <row r="205" spans="1:6" ht="36.75" customHeight="1" x14ac:dyDescent="0.2">
      <c r="A205" s="377">
        <f>'ACCS VIGENCIA 2017'!B62</f>
        <v>0</v>
      </c>
      <c r="B205" s="179"/>
      <c r="C205" s="182"/>
      <c r="D205" s="182"/>
      <c r="E205" s="182"/>
      <c r="F205" s="182"/>
    </row>
    <row r="206" spans="1:6" ht="36.75" customHeight="1" x14ac:dyDescent="0.2">
      <c r="A206" s="378"/>
      <c r="B206" s="179"/>
      <c r="C206" s="182"/>
      <c r="D206" s="182"/>
      <c r="E206" s="182"/>
      <c r="F206" s="182"/>
    </row>
    <row r="207" spans="1:6" ht="36.75" customHeight="1" x14ac:dyDescent="0.2">
      <c r="A207" s="378"/>
      <c r="B207" s="179"/>
      <c r="C207" s="182"/>
      <c r="D207" s="182"/>
      <c r="E207" s="182"/>
      <c r="F207" s="182"/>
    </row>
    <row r="208" spans="1:6" ht="36.75" customHeight="1" x14ac:dyDescent="0.2">
      <c r="A208" s="379"/>
      <c r="B208" s="179"/>
      <c r="C208" s="182"/>
      <c r="D208" s="182"/>
      <c r="E208" s="182"/>
      <c r="F208" s="182"/>
    </row>
    <row r="209" spans="1:6" ht="36.75" customHeight="1" x14ac:dyDescent="0.2">
      <c r="A209" s="377">
        <f>'ACCS VIGENCIA 2017'!B65</f>
        <v>0</v>
      </c>
      <c r="B209" s="179"/>
      <c r="C209" s="182"/>
      <c r="D209" s="182"/>
      <c r="E209" s="182"/>
      <c r="F209" s="182"/>
    </row>
    <row r="210" spans="1:6" ht="36.75" customHeight="1" x14ac:dyDescent="0.2">
      <c r="A210" s="378"/>
      <c r="B210" s="179"/>
      <c r="C210" s="182"/>
      <c r="D210" s="182"/>
      <c r="E210" s="182"/>
      <c r="F210" s="182"/>
    </row>
    <row r="211" spans="1:6" ht="36.75" customHeight="1" x14ac:dyDescent="0.2">
      <c r="A211" s="378"/>
      <c r="B211" s="179"/>
      <c r="C211" s="182"/>
      <c r="D211" s="182"/>
      <c r="E211" s="182"/>
      <c r="F211" s="182"/>
    </row>
    <row r="212" spans="1:6" ht="36.75" customHeight="1" x14ac:dyDescent="0.2">
      <c r="A212" s="379"/>
      <c r="B212" s="179"/>
      <c r="C212" s="182"/>
      <c r="D212" s="182"/>
      <c r="E212" s="182"/>
      <c r="F212" s="182"/>
    </row>
    <row r="213" spans="1:6" ht="36.75" customHeight="1" x14ac:dyDescent="0.2">
      <c r="A213" s="377">
        <f>'ACCS VIGENCIA 2017'!B66</f>
        <v>0</v>
      </c>
      <c r="B213" s="179"/>
      <c r="C213" s="182"/>
      <c r="D213" s="182"/>
      <c r="E213" s="182"/>
      <c r="F213" s="182"/>
    </row>
    <row r="214" spans="1:6" ht="36.75" customHeight="1" x14ac:dyDescent="0.2">
      <c r="A214" s="378"/>
      <c r="B214" s="179"/>
      <c r="C214" s="182"/>
      <c r="D214" s="182"/>
      <c r="E214" s="182"/>
      <c r="F214" s="182"/>
    </row>
    <row r="215" spans="1:6" ht="36.75" customHeight="1" x14ac:dyDescent="0.2">
      <c r="A215" s="378"/>
      <c r="B215" s="179"/>
      <c r="C215" s="182"/>
      <c r="D215" s="182"/>
      <c r="E215" s="182"/>
      <c r="F215" s="182"/>
    </row>
    <row r="216" spans="1:6" ht="36.75" customHeight="1" x14ac:dyDescent="0.2">
      <c r="A216" s="379"/>
      <c r="B216" s="179"/>
      <c r="C216" s="182"/>
      <c r="D216" s="182"/>
      <c r="E216" s="182"/>
      <c r="F216" s="182"/>
    </row>
    <row r="217" spans="1:6" ht="36.75" customHeight="1" x14ac:dyDescent="0.2">
      <c r="A217" s="377">
        <f>'ACCS VIGENCIA 2017'!B69</f>
        <v>0</v>
      </c>
      <c r="B217" s="179"/>
      <c r="C217" s="182"/>
      <c r="D217" s="182"/>
      <c r="E217" s="182"/>
      <c r="F217" s="182"/>
    </row>
    <row r="218" spans="1:6" ht="36.75" customHeight="1" x14ac:dyDescent="0.2">
      <c r="A218" s="378"/>
      <c r="B218" s="179"/>
      <c r="C218" s="182"/>
      <c r="D218" s="182"/>
      <c r="E218" s="182"/>
      <c r="F218" s="182"/>
    </row>
    <row r="219" spans="1:6" ht="36.75" customHeight="1" x14ac:dyDescent="0.2">
      <c r="A219" s="378"/>
      <c r="B219" s="179"/>
      <c r="C219" s="182"/>
      <c r="D219" s="182"/>
      <c r="E219" s="182"/>
      <c r="F219" s="182"/>
    </row>
    <row r="220" spans="1:6" ht="36.75" customHeight="1" x14ac:dyDescent="0.2">
      <c r="A220" s="379"/>
      <c r="B220" s="179"/>
      <c r="C220" s="182"/>
      <c r="D220" s="182"/>
      <c r="E220" s="182"/>
      <c r="F220" s="182"/>
    </row>
    <row r="221" spans="1:6" ht="36.75" customHeight="1" x14ac:dyDescent="0.2">
      <c r="A221" s="377" t="str">
        <f>'ACCS VIGENCIA 2017'!B70</f>
        <v>Conformación de equipo de trabajo</v>
      </c>
      <c r="B221" s="179" t="s">
        <v>945</v>
      </c>
      <c r="C221" s="182" t="s">
        <v>946</v>
      </c>
      <c r="D221" s="215" t="s">
        <v>378</v>
      </c>
      <c r="E221" s="182"/>
      <c r="F221" s="182"/>
    </row>
    <row r="222" spans="1:6" ht="36.75" customHeight="1" x14ac:dyDescent="0.2">
      <c r="A222" s="378"/>
      <c r="B222" s="179" t="s">
        <v>947</v>
      </c>
      <c r="C222" s="182" t="s">
        <v>946</v>
      </c>
      <c r="D222" s="215" t="s">
        <v>378</v>
      </c>
      <c r="E222" s="182"/>
      <c r="F222" s="182"/>
    </row>
    <row r="223" spans="1:6" ht="36.75" customHeight="1" x14ac:dyDescent="0.2">
      <c r="A223" s="378"/>
      <c r="B223" s="179" t="s">
        <v>949</v>
      </c>
      <c r="C223" s="182" t="s">
        <v>946</v>
      </c>
      <c r="D223" s="215" t="s">
        <v>378</v>
      </c>
      <c r="E223" s="182"/>
      <c r="F223" s="182"/>
    </row>
    <row r="224" spans="1:6" ht="36.75" customHeight="1" x14ac:dyDescent="0.2">
      <c r="A224" s="379"/>
      <c r="B224" s="179"/>
      <c r="C224" s="182"/>
      <c r="D224" s="182"/>
      <c r="E224" s="182"/>
      <c r="F224" s="182"/>
    </row>
    <row r="225" spans="1:6" ht="36.75" customHeight="1" x14ac:dyDescent="0.2">
      <c r="A225" s="377">
        <f>'ACCS VIGENCIA 2017'!B73</f>
        <v>0</v>
      </c>
      <c r="B225" s="179"/>
      <c r="C225" s="182"/>
      <c r="D225" s="182"/>
      <c r="E225" s="182"/>
      <c r="F225" s="182"/>
    </row>
    <row r="226" spans="1:6" ht="36.75" customHeight="1" x14ac:dyDescent="0.2">
      <c r="A226" s="378"/>
      <c r="B226" s="179"/>
      <c r="C226" s="182"/>
      <c r="D226" s="182"/>
      <c r="E226" s="182"/>
      <c r="F226" s="182"/>
    </row>
    <row r="227" spans="1:6" ht="36.75" customHeight="1" x14ac:dyDescent="0.2">
      <c r="A227" s="378"/>
      <c r="B227" s="179"/>
      <c r="C227" s="182"/>
      <c r="D227" s="182"/>
      <c r="E227" s="182"/>
      <c r="F227" s="182"/>
    </row>
    <row r="228" spans="1:6" ht="36.75" customHeight="1" x14ac:dyDescent="0.2">
      <c r="A228" s="379"/>
      <c r="B228" s="179"/>
      <c r="C228" s="182"/>
      <c r="D228" s="182"/>
      <c r="E228" s="182"/>
      <c r="F228" s="182"/>
    </row>
    <row r="229" spans="1:6" ht="36.75" customHeight="1" x14ac:dyDescent="0.2">
      <c r="A229" s="377" t="str">
        <f>'ACCS VIGENCIA 2017'!B74</f>
        <v>Elaboración  de las  propuestas</v>
      </c>
      <c r="B229" s="179" t="s">
        <v>948</v>
      </c>
      <c r="C229" s="182" t="s">
        <v>946</v>
      </c>
      <c r="D229" s="215" t="s">
        <v>378</v>
      </c>
      <c r="E229" s="182"/>
      <c r="F229" s="182"/>
    </row>
    <row r="230" spans="1:6" ht="36.75" customHeight="1" x14ac:dyDescent="0.2">
      <c r="A230" s="378"/>
      <c r="B230" s="179" t="s">
        <v>950</v>
      </c>
      <c r="C230" s="182" t="s">
        <v>946</v>
      </c>
      <c r="D230" s="215" t="s">
        <v>378</v>
      </c>
      <c r="E230" s="182"/>
      <c r="F230" s="182"/>
    </row>
    <row r="231" spans="1:6" ht="36.75" customHeight="1" x14ac:dyDescent="0.2">
      <c r="A231" s="378"/>
      <c r="B231" s="179" t="s">
        <v>951</v>
      </c>
      <c r="C231" s="182" t="s">
        <v>946</v>
      </c>
      <c r="D231" s="215" t="s">
        <v>378</v>
      </c>
      <c r="E231" s="182"/>
      <c r="F231" s="182"/>
    </row>
    <row r="232" spans="1:6" ht="36.75" customHeight="1" x14ac:dyDescent="0.2">
      <c r="A232" s="379"/>
      <c r="B232" s="179"/>
      <c r="C232" s="182"/>
      <c r="D232" s="182"/>
      <c r="E232" s="182"/>
      <c r="F232" s="182"/>
    </row>
    <row r="233" spans="1:6" ht="36.75" customHeight="1" x14ac:dyDescent="0.2">
      <c r="A233" s="377" t="str">
        <f>'ACCS VIGENCIA 2017'!B75</f>
        <v>Puesta  en marcha  del proyecto</v>
      </c>
      <c r="B233" s="179" t="s">
        <v>952</v>
      </c>
      <c r="C233" s="182" t="s">
        <v>946</v>
      </c>
      <c r="D233" s="215" t="s">
        <v>378</v>
      </c>
      <c r="E233" s="182"/>
      <c r="F233" s="182"/>
    </row>
    <row r="234" spans="1:6" ht="36.75" customHeight="1" x14ac:dyDescent="0.2">
      <c r="A234" s="378"/>
      <c r="B234" s="179" t="s">
        <v>953</v>
      </c>
      <c r="C234" s="182" t="s">
        <v>946</v>
      </c>
      <c r="D234" s="215" t="s">
        <v>378</v>
      </c>
      <c r="E234" s="182"/>
      <c r="F234" s="182"/>
    </row>
    <row r="235" spans="1:6" ht="36.75" customHeight="1" x14ac:dyDescent="0.2">
      <c r="A235" s="378"/>
      <c r="B235" s="179" t="s">
        <v>842</v>
      </c>
      <c r="C235" s="182" t="s">
        <v>946</v>
      </c>
      <c r="D235" s="215" t="s">
        <v>378</v>
      </c>
      <c r="E235" s="182"/>
      <c r="F235" s="182"/>
    </row>
    <row r="236" spans="1:6" ht="36.75" customHeight="1" x14ac:dyDescent="0.2">
      <c r="A236" s="379"/>
      <c r="B236" s="179"/>
      <c r="C236" s="182"/>
      <c r="D236" s="182"/>
      <c r="E236" s="182"/>
      <c r="F236" s="182"/>
    </row>
    <row r="237" spans="1:6" ht="36.75" customHeight="1" x14ac:dyDescent="0.2">
      <c r="A237" s="377">
        <f>'ACCS VIGENCIA 2017'!B76</f>
        <v>0</v>
      </c>
      <c r="B237" s="179"/>
      <c r="C237" s="182"/>
      <c r="D237" s="182"/>
      <c r="E237" s="182"/>
      <c r="F237" s="182"/>
    </row>
    <row r="238" spans="1:6" ht="36.75" customHeight="1" x14ac:dyDescent="0.2">
      <c r="A238" s="378"/>
      <c r="B238" s="179"/>
      <c r="C238" s="182"/>
      <c r="D238" s="182"/>
      <c r="E238" s="182"/>
      <c r="F238" s="182"/>
    </row>
    <row r="239" spans="1:6" ht="36.75" customHeight="1" x14ac:dyDescent="0.2">
      <c r="A239" s="378"/>
      <c r="B239" s="179"/>
      <c r="C239" s="182"/>
      <c r="D239" s="182"/>
      <c r="E239" s="182"/>
      <c r="F239" s="182"/>
    </row>
    <row r="240" spans="1:6" ht="36.75" customHeight="1" x14ac:dyDescent="0.2">
      <c r="A240" s="379"/>
      <c r="B240" s="179"/>
      <c r="C240" s="182"/>
      <c r="D240" s="182"/>
      <c r="E240" s="182"/>
      <c r="F240" s="182"/>
    </row>
    <row r="241" spans="1:6" ht="36.75" customHeight="1" x14ac:dyDescent="0.2">
      <c r="A241" s="377">
        <f>'ACCS VIGENCIA 2017'!B77</f>
        <v>0</v>
      </c>
      <c r="B241" s="179"/>
      <c r="C241" s="182"/>
      <c r="D241" s="182"/>
      <c r="E241" s="182"/>
      <c r="F241" s="182"/>
    </row>
    <row r="242" spans="1:6" ht="36.75" customHeight="1" x14ac:dyDescent="0.2">
      <c r="A242" s="378"/>
      <c r="B242" s="179"/>
      <c r="C242" s="182"/>
      <c r="D242" s="182"/>
      <c r="E242" s="182"/>
      <c r="F242" s="182"/>
    </row>
    <row r="243" spans="1:6" ht="36.75" customHeight="1" x14ac:dyDescent="0.2">
      <c r="A243" s="378"/>
      <c r="B243" s="179"/>
      <c r="C243" s="182"/>
      <c r="D243" s="182"/>
      <c r="E243" s="182"/>
      <c r="F243" s="182"/>
    </row>
    <row r="244" spans="1:6" ht="36.75" customHeight="1" x14ac:dyDescent="0.2">
      <c r="A244" s="379"/>
      <c r="B244" s="179"/>
      <c r="C244" s="182"/>
      <c r="D244" s="182"/>
      <c r="E244" s="182"/>
      <c r="F244" s="182"/>
    </row>
    <row r="245" spans="1:6" ht="36.75" customHeight="1" x14ac:dyDescent="0.2">
      <c r="A245" s="377">
        <f>'ACCS VIGENCIA 2017'!B78</f>
        <v>0</v>
      </c>
      <c r="B245" s="179"/>
      <c r="C245" s="182"/>
      <c r="D245" s="182"/>
      <c r="E245" s="182"/>
      <c r="F245" s="182"/>
    </row>
    <row r="246" spans="1:6" ht="36.75" customHeight="1" x14ac:dyDescent="0.2">
      <c r="A246" s="378"/>
      <c r="B246" s="179"/>
      <c r="C246" s="182"/>
      <c r="D246" s="182"/>
      <c r="E246" s="182"/>
      <c r="F246" s="182"/>
    </row>
    <row r="247" spans="1:6" ht="36.75" customHeight="1" x14ac:dyDescent="0.2">
      <c r="A247" s="378"/>
      <c r="B247" s="179"/>
      <c r="C247" s="182"/>
      <c r="D247" s="182"/>
      <c r="E247" s="182"/>
      <c r="F247" s="182"/>
    </row>
    <row r="248" spans="1:6" ht="36.75" customHeight="1" x14ac:dyDescent="0.2">
      <c r="A248" s="379"/>
      <c r="B248" s="179"/>
      <c r="C248" s="182"/>
      <c r="D248" s="182"/>
      <c r="E248" s="182"/>
      <c r="F248" s="182"/>
    </row>
    <row r="249" spans="1:6" ht="36.75" customHeight="1" x14ac:dyDescent="0.2">
      <c r="A249" s="377">
        <f>'ACCS VIGENCIA 2017'!B79</f>
        <v>0</v>
      </c>
      <c r="B249" s="179"/>
      <c r="C249" s="182"/>
      <c r="D249" s="182"/>
      <c r="E249" s="182"/>
      <c r="F249" s="182"/>
    </row>
    <row r="250" spans="1:6" ht="36.75" customHeight="1" x14ac:dyDescent="0.2">
      <c r="A250" s="378"/>
      <c r="B250" s="179"/>
      <c r="C250" s="182"/>
      <c r="D250" s="182"/>
      <c r="E250" s="182"/>
      <c r="F250" s="182"/>
    </row>
    <row r="251" spans="1:6" ht="36.75" customHeight="1" x14ac:dyDescent="0.2">
      <c r="A251" s="378"/>
      <c r="B251" s="179"/>
      <c r="C251" s="182"/>
      <c r="D251" s="182"/>
      <c r="E251" s="182"/>
      <c r="F251" s="182"/>
    </row>
    <row r="252" spans="1:6" ht="36.75" customHeight="1" x14ac:dyDescent="0.2">
      <c r="A252" s="379"/>
      <c r="B252" s="179"/>
      <c r="C252" s="182"/>
      <c r="D252" s="182"/>
      <c r="E252" s="182"/>
      <c r="F252" s="182"/>
    </row>
    <row r="253" spans="1:6" ht="36.75" customHeight="1" x14ac:dyDescent="0.2">
      <c r="A253" s="377">
        <f>'ACCS VIGENCIA 2017'!B80</f>
        <v>0</v>
      </c>
      <c r="B253" s="179"/>
      <c r="C253" s="182"/>
      <c r="D253" s="182"/>
      <c r="E253" s="182"/>
      <c r="F253" s="182"/>
    </row>
    <row r="254" spans="1:6" ht="36.75" customHeight="1" x14ac:dyDescent="0.2">
      <c r="A254" s="378"/>
      <c r="B254" s="179"/>
      <c r="C254" s="182"/>
      <c r="D254" s="182"/>
      <c r="E254" s="182"/>
      <c r="F254" s="182"/>
    </row>
    <row r="255" spans="1:6" ht="36.75" customHeight="1" x14ac:dyDescent="0.2">
      <c r="A255" s="378"/>
      <c r="B255" s="179"/>
      <c r="C255" s="182"/>
      <c r="D255" s="182"/>
      <c r="E255" s="182"/>
      <c r="F255" s="182"/>
    </row>
    <row r="256" spans="1:6" ht="36.75" customHeight="1" x14ac:dyDescent="0.2">
      <c r="A256" s="379"/>
      <c r="B256" s="179"/>
      <c r="C256" s="182"/>
      <c r="D256" s="182"/>
      <c r="E256" s="182"/>
      <c r="F256" s="182"/>
    </row>
    <row r="257" spans="1:6" ht="36.75" customHeight="1" x14ac:dyDescent="0.2">
      <c r="A257" s="377">
        <f>'ACCS VIGENCIA 2017'!B81</f>
        <v>0</v>
      </c>
      <c r="B257" s="179"/>
      <c r="C257" s="182"/>
      <c r="D257" s="182"/>
      <c r="E257" s="182"/>
      <c r="F257" s="182"/>
    </row>
    <row r="258" spans="1:6" ht="36.75" customHeight="1" x14ac:dyDescent="0.2">
      <c r="A258" s="378"/>
      <c r="B258" s="179"/>
      <c r="C258" s="182"/>
      <c r="D258" s="182"/>
      <c r="E258" s="182"/>
      <c r="F258" s="182"/>
    </row>
    <row r="259" spans="1:6" ht="36.75" customHeight="1" x14ac:dyDescent="0.2">
      <c r="A259" s="378"/>
      <c r="B259" s="179"/>
      <c r="C259" s="182"/>
      <c r="D259" s="182"/>
      <c r="E259" s="182"/>
      <c r="F259" s="182"/>
    </row>
    <row r="260" spans="1:6" ht="36.75" customHeight="1" x14ac:dyDescent="0.2">
      <c r="A260" s="379"/>
      <c r="B260" s="179"/>
      <c r="C260" s="182"/>
      <c r="D260" s="182"/>
      <c r="E260" s="182"/>
      <c r="F260" s="182"/>
    </row>
    <row r="261" spans="1:6" ht="36.75" customHeight="1" x14ac:dyDescent="0.2">
      <c r="A261" s="377">
        <f>'ACCS VIGENCIA 2017'!B82</f>
        <v>0</v>
      </c>
      <c r="B261" s="179"/>
      <c r="C261" s="182"/>
      <c r="D261" s="182"/>
      <c r="E261" s="182"/>
      <c r="F261" s="182"/>
    </row>
    <row r="262" spans="1:6" ht="36.75" customHeight="1" x14ac:dyDescent="0.2">
      <c r="A262" s="378"/>
      <c r="B262" s="179"/>
      <c r="C262" s="182"/>
      <c r="D262" s="182"/>
      <c r="E262" s="182"/>
      <c r="F262" s="182"/>
    </row>
    <row r="263" spans="1:6" ht="36.75" customHeight="1" x14ac:dyDescent="0.2">
      <c r="A263" s="378"/>
      <c r="B263" s="179"/>
      <c r="C263" s="182"/>
      <c r="D263" s="182"/>
      <c r="E263" s="182"/>
      <c r="F263" s="182"/>
    </row>
    <row r="264" spans="1:6" ht="36.75" customHeight="1" x14ac:dyDescent="0.2">
      <c r="A264" s="379"/>
      <c r="B264" s="179"/>
      <c r="C264" s="182"/>
      <c r="D264" s="182"/>
      <c r="E264" s="182"/>
      <c r="F264" s="182"/>
    </row>
    <row r="265" spans="1:6" ht="36.75" customHeight="1" x14ac:dyDescent="0.2">
      <c r="A265" s="377">
        <f>'ACCS VIGENCIA 2017'!B83</f>
        <v>0</v>
      </c>
      <c r="B265" s="179"/>
      <c r="C265" s="182"/>
      <c r="D265" s="182"/>
      <c r="E265" s="182"/>
      <c r="F265" s="182"/>
    </row>
    <row r="266" spans="1:6" ht="36.75" customHeight="1" x14ac:dyDescent="0.2">
      <c r="A266" s="378"/>
      <c r="B266" s="179"/>
      <c r="C266" s="182"/>
      <c r="D266" s="182"/>
      <c r="E266" s="182"/>
      <c r="F266" s="182"/>
    </row>
    <row r="267" spans="1:6" ht="36.75" customHeight="1" x14ac:dyDescent="0.2">
      <c r="A267" s="378"/>
      <c r="B267" s="179"/>
      <c r="C267" s="182"/>
      <c r="D267" s="182"/>
      <c r="E267" s="182"/>
      <c r="F267" s="182"/>
    </row>
    <row r="268" spans="1:6" ht="36.75" customHeight="1" x14ac:dyDescent="0.2">
      <c r="A268" s="379"/>
      <c r="B268" s="179"/>
      <c r="C268" s="182"/>
      <c r="D268" s="182"/>
      <c r="E268" s="182"/>
      <c r="F268" s="182"/>
    </row>
    <row r="269" spans="1:6" ht="36.75" customHeight="1" x14ac:dyDescent="0.2">
      <c r="A269" s="377">
        <f>'ACCS VIGENCIA 2017'!B84</f>
        <v>0</v>
      </c>
      <c r="B269" s="179"/>
      <c r="C269" s="182"/>
      <c r="D269" s="182"/>
      <c r="E269" s="182"/>
      <c r="F269" s="182"/>
    </row>
    <row r="270" spans="1:6" ht="36.75" customHeight="1" x14ac:dyDescent="0.2">
      <c r="A270" s="378"/>
      <c r="B270" s="179"/>
      <c r="C270" s="182"/>
      <c r="D270" s="182"/>
      <c r="E270" s="182"/>
      <c r="F270" s="182"/>
    </row>
    <row r="271" spans="1:6" ht="36.75" customHeight="1" x14ac:dyDescent="0.2">
      <c r="A271" s="378"/>
      <c r="B271" s="179"/>
      <c r="C271" s="182"/>
      <c r="D271" s="182"/>
      <c r="E271" s="182"/>
      <c r="F271" s="182"/>
    </row>
    <row r="272" spans="1:6" ht="36.75" customHeight="1" x14ac:dyDescent="0.2">
      <c r="A272" s="379"/>
      <c r="B272" s="179"/>
      <c r="C272" s="182"/>
      <c r="D272" s="182"/>
      <c r="E272" s="182"/>
      <c r="F272" s="182"/>
    </row>
    <row r="273" spans="1:6" ht="36.75" customHeight="1" x14ac:dyDescent="0.2">
      <c r="A273" s="377">
        <f>'ACCS VIGENCIA 2017'!B85</f>
        <v>0</v>
      </c>
      <c r="B273" s="179"/>
      <c r="C273" s="182"/>
      <c r="D273" s="182"/>
      <c r="E273" s="182"/>
      <c r="F273" s="182"/>
    </row>
    <row r="274" spans="1:6" ht="36.75" customHeight="1" x14ac:dyDescent="0.2">
      <c r="A274" s="378"/>
      <c r="B274" s="179"/>
      <c r="C274" s="182"/>
      <c r="D274" s="182"/>
      <c r="E274" s="182"/>
      <c r="F274" s="182"/>
    </row>
    <row r="275" spans="1:6" ht="36.75" customHeight="1" x14ac:dyDescent="0.2">
      <c r="A275" s="378"/>
      <c r="B275" s="179"/>
      <c r="C275" s="182"/>
      <c r="D275" s="182"/>
      <c r="E275" s="182"/>
      <c r="F275" s="182"/>
    </row>
    <row r="276" spans="1:6" ht="36.75" customHeight="1" x14ac:dyDescent="0.2">
      <c r="A276" s="379"/>
      <c r="B276" s="179"/>
      <c r="C276" s="182"/>
      <c r="D276" s="182"/>
      <c r="E276" s="182"/>
      <c r="F276" s="182"/>
    </row>
    <row r="277" spans="1:6" ht="36.75" customHeight="1" x14ac:dyDescent="0.2">
      <c r="A277" s="377">
        <f>'ACCS VIGENCIA 2017'!B86</f>
        <v>0</v>
      </c>
      <c r="B277" s="179"/>
      <c r="C277" s="182"/>
      <c r="D277" s="182"/>
      <c r="E277" s="182"/>
      <c r="F277" s="182"/>
    </row>
    <row r="278" spans="1:6" ht="36.75" customHeight="1" x14ac:dyDescent="0.2">
      <c r="A278" s="378"/>
      <c r="B278" s="179"/>
      <c r="C278" s="182"/>
      <c r="D278" s="182"/>
      <c r="E278" s="182"/>
      <c r="F278" s="182"/>
    </row>
    <row r="279" spans="1:6" ht="36.75" customHeight="1" x14ac:dyDescent="0.2">
      <c r="A279" s="378"/>
      <c r="B279" s="179"/>
      <c r="C279" s="182"/>
      <c r="D279" s="182"/>
      <c r="E279" s="182"/>
      <c r="F279" s="182"/>
    </row>
    <row r="280" spans="1:6" ht="36.75" customHeight="1" x14ac:dyDescent="0.2">
      <c r="A280" s="379"/>
      <c r="B280" s="179"/>
      <c r="C280" s="182"/>
      <c r="D280" s="182"/>
      <c r="E280" s="182"/>
      <c r="F280" s="182"/>
    </row>
    <row r="281" spans="1:6" ht="36.75" customHeight="1" x14ac:dyDescent="0.2">
      <c r="A281" s="377">
        <f>'ACCS VIGENCIA 2017'!B87</f>
        <v>0</v>
      </c>
      <c r="B281" s="179"/>
      <c r="C281" s="182"/>
      <c r="D281" s="182"/>
      <c r="E281" s="182"/>
      <c r="F281" s="182"/>
    </row>
    <row r="282" spans="1:6" ht="36.75" customHeight="1" x14ac:dyDescent="0.2">
      <c r="A282" s="378"/>
      <c r="B282" s="179"/>
      <c r="C282" s="182"/>
      <c r="D282" s="182"/>
      <c r="E282" s="182"/>
      <c r="F282" s="182"/>
    </row>
    <row r="283" spans="1:6" ht="36.75" customHeight="1" x14ac:dyDescent="0.2">
      <c r="A283" s="378"/>
      <c r="B283" s="179"/>
      <c r="C283" s="182"/>
      <c r="D283" s="182"/>
      <c r="E283" s="182"/>
      <c r="F283" s="182"/>
    </row>
    <row r="284" spans="1:6" ht="36.75" customHeight="1" x14ac:dyDescent="0.2">
      <c r="A284" s="379"/>
      <c r="B284" s="179"/>
      <c r="C284" s="182"/>
      <c r="D284" s="182"/>
      <c r="E284" s="182"/>
      <c r="F284" s="182"/>
    </row>
    <row r="285" spans="1:6" ht="36.75" customHeight="1" x14ac:dyDescent="0.2">
      <c r="A285" s="377">
        <f>'ACCS VIGENCIA 2017'!B88</f>
        <v>0</v>
      </c>
      <c r="B285" s="179"/>
      <c r="C285" s="182"/>
      <c r="D285" s="182"/>
      <c r="E285" s="182"/>
      <c r="F285" s="182"/>
    </row>
    <row r="286" spans="1:6" ht="36.75" customHeight="1" x14ac:dyDescent="0.2">
      <c r="A286" s="378"/>
      <c r="B286" s="179"/>
      <c r="C286" s="182"/>
      <c r="D286" s="182"/>
      <c r="E286" s="182"/>
      <c r="F286" s="182"/>
    </row>
    <row r="287" spans="1:6" ht="36.75" customHeight="1" x14ac:dyDescent="0.2">
      <c r="A287" s="378"/>
      <c r="B287" s="179"/>
      <c r="C287" s="182"/>
      <c r="D287" s="182"/>
      <c r="E287" s="182"/>
      <c r="F287" s="182"/>
    </row>
    <row r="288" spans="1:6" ht="36.75" customHeight="1" x14ac:dyDescent="0.2">
      <c r="A288" s="379"/>
      <c r="B288" s="179"/>
      <c r="C288" s="182"/>
      <c r="D288" s="182"/>
      <c r="E288" s="182"/>
      <c r="F288" s="182"/>
    </row>
    <row r="289" spans="1:6" ht="36.75" customHeight="1" x14ac:dyDescent="0.2">
      <c r="A289" s="377">
        <f>'ACCS VIGENCIA 2017'!B89</f>
        <v>0</v>
      </c>
      <c r="B289" s="179"/>
      <c r="C289" s="182"/>
      <c r="D289" s="182"/>
      <c r="E289" s="182"/>
      <c r="F289" s="182"/>
    </row>
    <row r="290" spans="1:6" ht="36.75" customHeight="1" x14ac:dyDescent="0.2">
      <c r="A290" s="378"/>
      <c r="B290" s="179"/>
      <c r="C290" s="182"/>
      <c r="D290" s="182"/>
      <c r="E290" s="182"/>
      <c r="F290" s="182"/>
    </row>
    <row r="291" spans="1:6" ht="36.75" customHeight="1" x14ac:dyDescent="0.2">
      <c r="A291" s="378"/>
      <c r="B291" s="179"/>
      <c r="C291" s="182"/>
      <c r="D291" s="182"/>
      <c r="E291" s="182"/>
      <c r="F291" s="182"/>
    </row>
    <row r="292" spans="1:6" ht="36.75" customHeight="1" x14ac:dyDescent="0.2">
      <c r="A292" s="379"/>
      <c r="B292" s="179"/>
      <c r="C292" s="182"/>
      <c r="D292" s="182"/>
      <c r="E292" s="182"/>
      <c r="F292" s="182"/>
    </row>
    <row r="293" spans="1:6" ht="36.75" customHeight="1" x14ac:dyDescent="0.2">
      <c r="A293" s="377">
        <f>'ACCS VIGENCIA 2017'!B90</f>
        <v>0</v>
      </c>
      <c r="B293" s="179"/>
      <c r="C293" s="182"/>
      <c r="D293" s="182"/>
      <c r="E293" s="182"/>
      <c r="F293" s="182"/>
    </row>
    <row r="294" spans="1:6" ht="36.75" customHeight="1" x14ac:dyDescent="0.2">
      <c r="A294" s="378"/>
      <c r="B294" s="179"/>
      <c r="C294" s="182"/>
      <c r="D294" s="182"/>
      <c r="E294" s="182"/>
      <c r="F294" s="182"/>
    </row>
    <row r="295" spans="1:6" ht="36.75" customHeight="1" x14ac:dyDescent="0.2">
      <c r="A295" s="378"/>
      <c r="B295" s="179"/>
      <c r="C295" s="182"/>
      <c r="D295" s="182"/>
      <c r="E295" s="182"/>
      <c r="F295" s="182"/>
    </row>
    <row r="296" spans="1:6" ht="36.75" customHeight="1" x14ac:dyDescent="0.2">
      <c r="A296" s="379"/>
      <c r="B296" s="179"/>
      <c r="C296" s="182"/>
      <c r="D296" s="182"/>
      <c r="E296" s="182"/>
      <c r="F296" s="182"/>
    </row>
    <row r="297" spans="1:6" ht="36.75" customHeight="1" x14ac:dyDescent="0.2">
      <c r="A297" s="377">
        <f>'ACCS VIGENCIA 2017'!B91</f>
        <v>0</v>
      </c>
      <c r="B297" s="179"/>
      <c r="C297" s="182"/>
      <c r="D297" s="182"/>
      <c r="E297" s="182"/>
      <c r="F297" s="182"/>
    </row>
    <row r="298" spans="1:6" ht="36.75" customHeight="1" x14ac:dyDescent="0.2">
      <c r="A298" s="378"/>
      <c r="B298" s="179"/>
      <c r="C298" s="182"/>
      <c r="D298" s="182"/>
      <c r="E298" s="182"/>
      <c r="F298" s="182"/>
    </row>
    <row r="299" spans="1:6" ht="36.75" customHeight="1" x14ac:dyDescent="0.2">
      <c r="A299" s="378"/>
      <c r="B299" s="179"/>
      <c r="C299" s="182"/>
      <c r="D299" s="182"/>
      <c r="E299" s="182"/>
      <c r="F299" s="182"/>
    </row>
    <row r="300" spans="1:6" ht="36.75" customHeight="1" x14ac:dyDescent="0.2">
      <c r="A300" s="379"/>
      <c r="B300" s="179"/>
      <c r="C300" s="182"/>
      <c r="D300" s="182"/>
      <c r="E300" s="182"/>
      <c r="F300" s="182"/>
    </row>
    <row r="301" spans="1:6" ht="36.75" customHeight="1" x14ac:dyDescent="0.2">
      <c r="A301" s="377">
        <f>'ACCS VIGENCIA 2017'!B92</f>
        <v>0</v>
      </c>
      <c r="B301" s="179"/>
      <c r="C301" s="182"/>
      <c r="D301" s="182"/>
      <c r="E301" s="182"/>
      <c r="F301" s="182"/>
    </row>
    <row r="302" spans="1:6" ht="36.75" customHeight="1" x14ac:dyDescent="0.2">
      <c r="A302" s="378"/>
      <c r="B302" s="179"/>
      <c r="C302" s="182"/>
      <c r="D302" s="182"/>
      <c r="E302" s="182"/>
      <c r="F302" s="182"/>
    </row>
    <row r="303" spans="1:6" ht="36.75" customHeight="1" x14ac:dyDescent="0.2">
      <c r="A303" s="378"/>
      <c r="B303" s="179"/>
      <c r="C303" s="182"/>
      <c r="D303" s="182"/>
      <c r="E303" s="182"/>
      <c r="F303" s="182"/>
    </row>
    <row r="304" spans="1:6" ht="36.75" customHeight="1" x14ac:dyDescent="0.2">
      <c r="A304" s="379"/>
      <c r="B304" s="179"/>
      <c r="C304" s="182"/>
      <c r="D304" s="182"/>
      <c r="E304" s="182"/>
      <c r="F304" s="182"/>
    </row>
    <row r="305" spans="1:6" ht="36.75" customHeight="1" x14ac:dyDescent="0.2">
      <c r="A305" s="377">
        <f>'ACCS VIGENCIA 2017'!B93</f>
        <v>0</v>
      </c>
      <c r="B305" s="179"/>
      <c r="C305" s="182"/>
      <c r="D305" s="182"/>
      <c r="E305" s="182"/>
      <c r="F305" s="182"/>
    </row>
    <row r="306" spans="1:6" ht="36.75" customHeight="1" x14ac:dyDescent="0.2">
      <c r="A306" s="378"/>
      <c r="B306" s="179"/>
      <c r="C306" s="182"/>
      <c r="D306" s="182"/>
      <c r="E306" s="182"/>
      <c r="F306" s="182"/>
    </row>
    <row r="307" spans="1:6" ht="36.75" customHeight="1" x14ac:dyDescent="0.2">
      <c r="A307" s="378"/>
      <c r="B307" s="179"/>
      <c r="C307" s="182"/>
      <c r="D307" s="182"/>
      <c r="E307" s="182"/>
      <c r="F307" s="182"/>
    </row>
    <row r="308" spans="1:6" ht="36.75" customHeight="1" x14ac:dyDescent="0.2">
      <c r="A308" s="379"/>
      <c r="B308" s="179"/>
      <c r="C308" s="182"/>
      <c r="D308" s="182"/>
      <c r="E308" s="182"/>
      <c r="F308" s="182"/>
    </row>
    <row r="309" spans="1:6" ht="36.75" customHeight="1" x14ac:dyDescent="0.2">
      <c r="A309" s="377" t="str">
        <f>'ACCS VIGENCIA 2017'!B94</f>
        <v>Obervación y diagnóstico</v>
      </c>
      <c r="B309" s="179" t="s">
        <v>905</v>
      </c>
      <c r="C309" s="182" t="s">
        <v>946</v>
      </c>
      <c r="D309" s="215" t="s">
        <v>378</v>
      </c>
      <c r="E309" s="216">
        <v>42767</v>
      </c>
      <c r="F309" s="216">
        <v>42794</v>
      </c>
    </row>
    <row r="310" spans="1:6" ht="36.75" customHeight="1" x14ac:dyDescent="0.2">
      <c r="A310" s="378"/>
      <c r="B310" s="179" t="s">
        <v>956</v>
      </c>
      <c r="C310" s="182" t="s">
        <v>946</v>
      </c>
      <c r="D310" s="215" t="s">
        <v>378</v>
      </c>
      <c r="E310" s="216">
        <v>42767</v>
      </c>
      <c r="F310" s="216">
        <v>42794</v>
      </c>
    </row>
    <row r="311" spans="1:6" ht="36.75" customHeight="1" x14ac:dyDescent="0.2">
      <c r="A311" s="378"/>
      <c r="B311" s="179"/>
      <c r="C311" s="182"/>
      <c r="D311" s="182"/>
      <c r="E311" s="182"/>
      <c r="F311" s="182"/>
    </row>
    <row r="312" spans="1:6" ht="36.75" customHeight="1" x14ac:dyDescent="0.2">
      <c r="A312" s="379"/>
      <c r="B312" s="179"/>
      <c r="C312" s="182"/>
      <c r="D312" s="182"/>
      <c r="E312" s="182"/>
      <c r="F312" s="182"/>
    </row>
    <row r="313" spans="1:6" ht="36.75" customHeight="1" x14ac:dyDescent="0.2">
      <c r="A313" s="377" t="str">
        <f>'ACCS VIGENCIA 2017'!B95</f>
        <v>Elaboración programa de apoyo</v>
      </c>
      <c r="B313" s="179" t="s">
        <v>954</v>
      </c>
      <c r="C313" s="182" t="s">
        <v>946</v>
      </c>
      <c r="D313" s="215" t="s">
        <v>378</v>
      </c>
      <c r="E313" s="216">
        <v>42767</v>
      </c>
      <c r="F313" s="182" t="s">
        <v>959</v>
      </c>
    </row>
    <row r="314" spans="1:6" ht="36.75" customHeight="1" x14ac:dyDescent="0.2">
      <c r="A314" s="378"/>
      <c r="B314" s="179"/>
      <c r="C314" s="182"/>
      <c r="D314" s="182"/>
      <c r="E314" s="182"/>
      <c r="F314" s="182"/>
    </row>
    <row r="315" spans="1:6" ht="36.75" customHeight="1" x14ac:dyDescent="0.2">
      <c r="A315" s="378"/>
      <c r="B315" s="179"/>
      <c r="C315" s="182"/>
      <c r="D315" s="182"/>
      <c r="E315" s="182"/>
      <c r="F315" s="182"/>
    </row>
    <row r="316" spans="1:6" ht="36.75" customHeight="1" x14ac:dyDescent="0.2">
      <c r="A316" s="379"/>
      <c r="B316" s="179"/>
      <c r="C316" s="182"/>
      <c r="D316" s="182"/>
      <c r="E316" s="182"/>
      <c r="F316" s="182"/>
    </row>
    <row r="317" spans="1:6" ht="36.75" customHeight="1" x14ac:dyDescent="0.2">
      <c r="A317" s="377">
        <f>'ACCS VIGENCIA 2017'!B96</f>
        <v>0</v>
      </c>
      <c r="B317" s="179"/>
      <c r="C317" s="182"/>
      <c r="D317" s="182"/>
      <c r="E317" s="182"/>
      <c r="F317" s="182"/>
    </row>
    <row r="318" spans="1:6" ht="36.75" customHeight="1" x14ac:dyDescent="0.2">
      <c r="A318" s="378"/>
      <c r="B318" s="179"/>
      <c r="C318" s="182"/>
      <c r="D318" s="182"/>
      <c r="E318" s="182"/>
      <c r="F318" s="182"/>
    </row>
    <row r="319" spans="1:6" ht="36.75" customHeight="1" x14ac:dyDescent="0.2">
      <c r="A319" s="378"/>
      <c r="B319" s="179"/>
      <c r="C319" s="182"/>
      <c r="D319" s="182"/>
      <c r="E319" s="182"/>
      <c r="F319" s="182"/>
    </row>
    <row r="320" spans="1:6" ht="36.75" customHeight="1" x14ac:dyDescent="0.2">
      <c r="A320" s="379"/>
      <c r="B320" s="179"/>
      <c r="C320" s="182"/>
      <c r="D320" s="182"/>
      <c r="E320" s="182"/>
      <c r="F320" s="182"/>
    </row>
    <row r="321" spans="1:6" ht="36.75" customHeight="1" x14ac:dyDescent="0.2">
      <c r="A321" s="377">
        <f>'ACCS VIGENCIA 2017'!B97</f>
        <v>0</v>
      </c>
      <c r="B321" s="179"/>
      <c r="C321" s="182"/>
      <c r="D321" s="182"/>
      <c r="E321" s="182"/>
      <c r="F321" s="182"/>
    </row>
    <row r="322" spans="1:6" ht="36.75" customHeight="1" x14ac:dyDescent="0.2">
      <c r="A322" s="378"/>
      <c r="B322" s="179"/>
      <c r="C322" s="182"/>
      <c r="D322" s="182"/>
      <c r="E322" s="182"/>
      <c r="F322" s="182"/>
    </row>
    <row r="323" spans="1:6" ht="36.75" customHeight="1" x14ac:dyDescent="0.2">
      <c r="A323" s="378"/>
      <c r="B323" s="179"/>
      <c r="C323" s="182"/>
      <c r="D323" s="182"/>
      <c r="E323" s="182"/>
      <c r="F323" s="182"/>
    </row>
    <row r="324" spans="1:6" ht="36.75" customHeight="1" x14ac:dyDescent="0.2">
      <c r="A324" s="379"/>
      <c r="B324" s="179"/>
      <c r="C324" s="182"/>
      <c r="D324" s="182"/>
      <c r="E324" s="182"/>
      <c r="F324" s="182"/>
    </row>
    <row r="325" spans="1:6" ht="36.75" customHeight="1" x14ac:dyDescent="0.2">
      <c r="A325" s="377" t="str">
        <f>'ACCS VIGENCIA 2017'!B98</f>
        <v>Puesta en marcha  del programa de apoyo</v>
      </c>
      <c r="B325" s="179" t="s">
        <v>955</v>
      </c>
      <c r="C325" s="182" t="s">
        <v>946</v>
      </c>
      <c r="D325" s="215" t="s">
        <v>378</v>
      </c>
      <c r="E325" s="216">
        <v>42816</v>
      </c>
      <c r="F325" s="216">
        <v>43063</v>
      </c>
    </row>
    <row r="326" spans="1:6" ht="36.75" customHeight="1" x14ac:dyDescent="0.2">
      <c r="A326" s="378"/>
      <c r="B326" s="179"/>
      <c r="C326" s="182"/>
      <c r="D326" s="182"/>
      <c r="E326" s="182"/>
      <c r="F326" s="182"/>
    </row>
    <row r="327" spans="1:6" ht="36.75" customHeight="1" x14ac:dyDescent="0.2">
      <c r="A327" s="378"/>
      <c r="B327" s="179"/>
      <c r="C327" s="182"/>
      <c r="D327" s="182"/>
      <c r="E327" s="182"/>
      <c r="F327" s="182"/>
    </row>
    <row r="328" spans="1:6" ht="36.75" customHeight="1" x14ac:dyDescent="0.2">
      <c r="A328" s="379"/>
      <c r="B328" s="179"/>
      <c r="C328" s="182"/>
      <c r="D328" s="182"/>
      <c r="E328" s="182"/>
      <c r="F328" s="182"/>
    </row>
    <row r="329" spans="1:6" ht="36.75" customHeight="1" x14ac:dyDescent="0.2">
      <c r="A329" s="377" t="str">
        <f>'ACCS VIGENCIA 2017'!B99</f>
        <v>Segumiento</v>
      </c>
      <c r="B329" s="179" t="s">
        <v>957</v>
      </c>
      <c r="C329" s="182" t="s">
        <v>946</v>
      </c>
      <c r="D329" s="215" t="s">
        <v>378</v>
      </c>
      <c r="E329" s="216">
        <v>42850</v>
      </c>
      <c r="F329" s="216">
        <v>43028</v>
      </c>
    </row>
    <row r="330" spans="1:6" ht="36.75" customHeight="1" x14ac:dyDescent="0.2">
      <c r="A330" s="378"/>
      <c r="B330" s="179"/>
      <c r="C330" s="182"/>
      <c r="D330" s="182"/>
      <c r="E330" s="182"/>
      <c r="F330" s="182"/>
    </row>
    <row r="331" spans="1:6" ht="36.75" customHeight="1" x14ac:dyDescent="0.2">
      <c r="A331" s="378"/>
      <c r="B331" s="179"/>
      <c r="C331" s="182"/>
      <c r="D331" s="182"/>
      <c r="E331" s="182"/>
      <c r="F331" s="182"/>
    </row>
    <row r="332" spans="1:6" ht="36.75" customHeight="1" x14ac:dyDescent="0.2">
      <c r="A332" s="379"/>
      <c r="B332" s="179"/>
      <c r="C332" s="182"/>
      <c r="D332" s="182"/>
      <c r="E332" s="182"/>
      <c r="F332" s="182"/>
    </row>
    <row r="333" spans="1:6" ht="36.75" customHeight="1" x14ac:dyDescent="0.2">
      <c r="A333" s="377" t="str">
        <f>'ACCS VIGENCIA 2017'!B100</f>
        <v>Evaluación</v>
      </c>
      <c r="B333" s="179" t="s">
        <v>958</v>
      </c>
      <c r="C333" s="182" t="s">
        <v>946</v>
      </c>
      <c r="D333" s="215" t="s">
        <v>378</v>
      </c>
      <c r="E333" s="216">
        <v>42850</v>
      </c>
      <c r="F333" s="216">
        <v>43063</v>
      </c>
    </row>
    <row r="334" spans="1:6" ht="36.75" customHeight="1" x14ac:dyDescent="0.2">
      <c r="A334" s="378"/>
      <c r="B334" s="179"/>
      <c r="C334" s="182"/>
      <c r="D334" s="182"/>
      <c r="E334" s="182"/>
      <c r="F334" s="182"/>
    </row>
    <row r="335" spans="1:6" ht="36.75" customHeight="1" x14ac:dyDescent="0.2">
      <c r="A335" s="378"/>
      <c r="B335" s="179"/>
      <c r="C335" s="182"/>
      <c r="D335" s="182"/>
      <c r="E335" s="182"/>
      <c r="F335" s="182"/>
    </row>
    <row r="336" spans="1:6" ht="36.75" customHeight="1" x14ac:dyDescent="0.2">
      <c r="A336" s="379"/>
      <c r="B336" s="179"/>
      <c r="C336" s="182"/>
      <c r="D336" s="182"/>
      <c r="E336" s="182"/>
      <c r="F336" s="182"/>
    </row>
    <row r="337" spans="1:6" ht="36.75" customHeight="1" x14ac:dyDescent="0.2">
      <c r="A337" s="380">
        <f>'ACCS VIGENCIA 2017'!B101</f>
        <v>0</v>
      </c>
      <c r="B337" s="179"/>
      <c r="C337" s="182"/>
      <c r="D337" s="182"/>
      <c r="E337" s="182"/>
      <c r="F337" s="182"/>
    </row>
    <row r="338" spans="1:6" ht="36.75" customHeight="1" x14ac:dyDescent="0.2">
      <c r="A338" s="380"/>
      <c r="B338" s="179"/>
      <c r="C338" s="182"/>
      <c r="D338" s="182"/>
      <c r="E338" s="182"/>
      <c r="F338" s="182"/>
    </row>
    <row r="339" spans="1:6" ht="36.75" customHeight="1" x14ac:dyDescent="0.2">
      <c r="A339" s="380"/>
      <c r="B339" s="179"/>
      <c r="C339" s="182"/>
      <c r="D339" s="182"/>
      <c r="E339" s="182"/>
      <c r="F339" s="182"/>
    </row>
    <row r="340" spans="1:6" ht="36.75" customHeight="1" x14ac:dyDescent="0.2">
      <c r="A340" s="380"/>
      <c r="B340" s="179"/>
      <c r="C340" s="182"/>
      <c r="D340" s="182"/>
      <c r="E340" s="182"/>
      <c r="F340" s="182"/>
    </row>
  </sheetData>
  <sheetProtection selectLockedCells="1"/>
  <mergeCells count="85">
    <mergeCell ref="A297:A300"/>
    <mergeCell ref="A301:A304"/>
    <mergeCell ref="A305:A308"/>
    <mergeCell ref="A309:A312"/>
    <mergeCell ref="A337:A340"/>
    <mergeCell ref="A313:A316"/>
    <mergeCell ref="A317:A320"/>
    <mergeCell ref="A321:A324"/>
    <mergeCell ref="A325:A328"/>
    <mergeCell ref="A329:A332"/>
    <mergeCell ref="A333:A336"/>
    <mergeCell ref="A277:A280"/>
    <mergeCell ref="A281:A284"/>
    <mergeCell ref="A285:A288"/>
    <mergeCell ref="A289:A292"/>
    <mergeCell ref="A293:A296"/>
    <mergeCell ref="A257:A260"/>
    <mergeCell ref="A261:A264"/>
    <mergeCell ref="A265:A268"/>
    <mergeCell ref="A269:A272"/>
    <mergeCell ref="A273:A276"/>
    <mergeCell ref="A237:A240"/>
    <mergeCell ref="A241:A244"/>
    <mergeCell ref="A245:A248"/>
    <mergeCell ref="A249:A252"/>
    <mergeCell ref="A253:A256"/>
    <mergeCell ref="A217:A220"/>
    <mergeCell ref="A221:A224"/>
    <mergeCell ref="A225:A228"/>
    <mergeCell ref="A229:A232"/>
    <mergeCell ref="A233:A236"/>
    <mergeCell ref="A57:A60"/>
    <mergeCell ref="A13:A16"/>
    <mergeCell ref="A17:A20"/>
    <mergeCell ref="A21:A24"/>
    <mergeCell ref="A25:A28"/>
    <mergeCell ref="A29:A32"/>
    <mergeCell ref="A33:A36"/>
    <mergeCell ref="A37:A40"/>
    <mergeCell ref="A41:A44"/>
    <mergeCell ref="A45:A48"/>
    <mergeCell ref="A49:A52"/>
    <mergeCell ref="A53:A56"/>
    <mergeCell ref="A105:A108"/>
    <mergeCell ref="A61:A64"/>
    <mergeCell ref="A65:A68"/>
    <mergeCell ref="A69:A72"/>
    <mergeCell ref="A73:A76"/>
    <mergeCell ref="A77:A80"/>
    <mergeCell ref="A81:A84"/>
    <mergeCell ref="A85:A88"/>
    <mergeCell ref="A89:A92"/>
    <mergeCell ref="A93:A96"/>
    <mergeCell ref="A97:A100"/>
    <mergeCell ref="A101:A104"/>
    <mergeCell ref="A153:A156"/>
    <mergeCell ref="A109:A112"/>
    <mergeCell ref="A113:A116"/>
    <mergeCell ref="A117:A120"/>
    <mergeCell ref="A121:A124"/>
    <mergeCell ref="A125:A128"/>
    <mergeCell ref="A129:A132"/>
    <mergeCell ref="A213:A216"/>
    <mergeCell ref="A181:A184"/>
    <mergeCell ref="A185:A188"/>
    <mergeCell ref="A189:A192"/>
    <mergeCell ref="A193:A196"/>
    <mergeCell ref="A197:A200"/>
    <mergeCell ref="A201:A204"/>
    <mergeCell ref="B2:F2"/>
    <mergeCell ref="A5:A8"/>
    <mergeCell ref="A9:A12"/>
    <mergeCell ref="A205:A208"/>
    <mergeCell ref="A209:A212"/>
    <mergeCell ref="A157:A160"/>
    <mergeCell ref="A161:A164"/>
    <mergeCell ref="A165:A168"/>
    <mergeCell ref="A169:A172"/>
    <mergeCell ref="A173:A176"/>
    <mergeCell ref="A177:A180"/>
    <mergeCell ref="A133:A136"/>
    <mergeCell ref="A137:A140"/>
    <mergeCell ref="A141:A144"/>
    <mergeCell ref="A145:A148"/>
    <mergeCell ref="A149:A152"/>
  </mergeCells>
  <phoneticPr fontId="14" type="noConversion"/>
  <hyperlinks>
    <hyperlink ref="D5" r:id="rId1"/>
    <hyperlink ref="D10" r:id="rId2"/>
    <hyperlink ref="D21" r:id="rId3"/>
    <hyperlink ref="D25" r:id="rId4"/>
    <hyperlink ref="D29" r:id="rId5"/>
    <hyperlink ref="D30" r:id="rId6"/>
    <hyperlink ref="D37" r:id="rId7"/>
    <hyperlink ref="D54" r:id="rId8"/>
    <hyperlink ref="D58" r:id="rId9"/>
    <hyperlink ref="D69" r:id="rId10"/>
    <hyperlink ref="D125" r:id="rId11"/>
    <hyperlink ref="D133" r:id="rId12"/>
    <hyperlink ref="D126" r:id="rId13"/>
    <hyperlink ref="D127" r:id="rId14"/>
    <hyperlink ref="D128" r:id="rId15"/>
    <hyperlink ref="D149" r:id="rId16"/>
    <hyperlink ref="D150" r:id="rId17"/>
    <hyperlink ref="D153" r:id="rId18"/>
    <hyperlink ref="D165" r:id="rId19"/>
    <hyperlink ref="D169" r:id="rId20"/>
    <hyperlink ref="D170" r:id="rId21"/>
    <hyperlink ref="D181" r:id="rId22"/>
    <hyperlink ref="D221" r:id="rId23"/>
    <hyperlink ref="D222" r:id="rId24"/>
    <hyperlink ref="D223" r:id="rId25"/>
    <hyperlink ref="D229" r:id="rId26"/>
    <hyperlink ref="D230" r:id="rId27"/>
    <hyperlink ref="D231" r:id="rId28"/>
    <hyperlink ref="D233" r:id="rId29"/>
    <hyperlink ref="D234" r:id="rId30"/>
    <hyperlink ref="D235" r:id="rId31"/>
    <hyperlink ref="D309" r:id="rId32"/>
    <hyperlink ref="D310" r:id="rId33"/>
    <hyperlink ref="D313" r:id="rId34"/>
    <hyperlink ref="D325" r:id="rId35"/>
    <hyperlink ref="D329" r:id="rId36"/>
    <hyperlink ref="D333" r:id="rId37"/>
  </hyperlinks>
  <pageMargins left="0.7" right="0.7" top="0.75" bottom="0.75" header="0.3" footer="0.3"/>
  <pageSetup orientation="portrait" verticalDpi="0" r:id="rId38"/>
  <legacyDrawing r:id="rId39"/>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7" tint="0.39997558519241921"/>
  </sheetPr>
  <dimension ref="A2:I177"/>
  <sheetViews>
    <sheetView topLeftCell="A93" zoomScale="80" zoomScaleNormal="80" workbookViewId="0">
      <selection activeCell="A74" sqref="A74:A77"/>
    </sheetView>
  </sheetViews>
  <sheetFormatPr baseColWidth="10" defaultColWidth="9.33203125" defaultRowHeight="11.25" x14ac:dyDescent="0.2"/>
  <cols>
    <col min="1" max="1" width="45.83203125" style="28" customWidth="1"/>
    <col min="2" max="2" width="40.6640625" style="28" customWidth="1"/>
    <col min="3" max="3" width="34" style="129" customWidth="1"/>
    <col min="4" max="4" width="20" style="129" customWidth="1"/>
    <col min="5" max="5" width="26.6640625" style="129" customWidth="1"/>
    <col min="6" max="6" width="29.6640625" style="136" customWidth="1"/>
    <col min="7" max="7" width="40.6640625" style="129" customWidth="1"/>
    <col min="8" max="8" width="39.5" style="129" customWidth="1"/>
    <col min="9" max="9" width="12" style="28" customWidth="1"/>
    <col min="10" max="256" width="12" customWidth="1"/>
  </cols>
  <sheetData>
    <row r="2" spans="1:9" ht="15" x14ac:dyDescent="0.25">
      <c r="B2" s="372"/>
      <c r="C2" s="372"/>
      <c r="D2" s="372"/>
      <c r="E2" s="372"/>
      <c r="F2" s="372"/>
      <c r="G2" s="372"/>
      <c r="H2" s="190"/>
    </row>
    <row r="4" spans="1:9" ht="12" thickBot="1" x14ac:dyDescent="0.25">
      <c r="C4" s="190"/>
      <c r="D4" s="190"/>
      <c r="E4" s="190"/>
      <c r="G4" s="190"/>
      <c r="H4" s="190"/>
    </row>
    <row r="5" spans="1:9" s="25" customFormat="1" ht="51.75" customHeight="1" thickBot="1" x14ac:dyDescent="0.25">
      <c r="A5" s="30" t="s">
        <v>309</v>
      </c>
      <c r="B5" s="62" t="s">
        <v>372</v>
      </c>
      <c r="C5" s="62" t="s">
        <v>335</v>
      </c>
      <c r="D5" s="62" t="s">
        <v>336</v>
      </c>
      <c r="E5" s="40" t="s">
        <v>337</v>
      </c>
      <c r="F5" s="137" t="s">
        <v>338</v>
      </c>
      <c r="G5" s="40" t="s">
        <v>339</v>
      </c>
      <c r="H5" s="101" t="s">
        <v>340</v>
      </c>
      <c r="I5" s="94"/>
    </row>
    <row r="6" spans="1:9" s="94" customFormat="1" ht="33" customHeight="1" x14ac:dyDescent="0.2">
      <c r="A6" s="373" t="str">
        <f>OBJS!D5</f>
        <v xml:space="preserve"> A través de un  plan operativo de las metas institucionales el  80% serán ejecutadas, verificando  durante cada año su ejecusión como parte del quehacer institucional.</v>
      </c>
      <c r="B6" s="189" t="s">
        <v>960</v>
      </c>
      <c r="C6" s="97" t="s">
        <v>946</v>
      </c>
      <c r="D6" s="142">
        <v>43112</v>
      </c>
      <c r="E6" s="142">
        <v>43435</v>
      </c>
      <c r="F6" s="138"/>
      <c r="G6" s="139" t="s">
        <v>977</v>
      </c>
      <c r="H6" s="139"/>
    </row>
    <row r="7" spans="1:9" s="94" customFormat="1" ht="33" customHeight="1" x14ac:dyDescent="0.2">
      <c r="A7" s="374"/>
      <c r="B7" s="130"/>
      <c r="C7" s="97"/>
      <c r="D7" s="142"/>
      <c r="E7" s="142"/>
      <c r="F7" s="138"/>
      <c r="G7" s="139"/>
      <c r="H7" s="139"/>
    </row>
    <row r="8" spans="1:9" s="94" customFormat="1" ht="33" customHeight="1" x14ac:dyDescent="0.2">
      <c r="A8" s="374"/>
      <c r="B8" s="130"/>
      <c r="C8" s="97"/>
      <c r="D8" s="142"/>
      <c r="E8" s="142"/>
      <c r="F8" s="138"/>
      <c r="G8" s="139"/>
      <c r="H8" s="139"/>
    </row>
    <row r="9" spans="1:9" s="94" customFormat="1" ht="43.5" customHeight="1" x14ac:dyDescent="0.2">
      <c r="A9" s="375"/>
      <c r="B9" s="130"/>
      <c r="C9" s="97"/>
      <c r="D9" s="142"/>
      <c r="E9" s="142"/>
      <c r="F9" s="138"/>
      <c r="G9" s="139"/>
      <c r="H9" s="139"/>
    </row>
    <row r="10" spans="1:9" s="94" customFormat="1" ht="43.5" customHeight="1" x14ac:dyDescent="0.2">
      <c r="A10" s="373" t="str">
        <f>OBJS!D6</f>
        <v>Cada  año la comunidad educativa  conoce y se apropia en un 90 % de las metas institucionales</v>
      </c>
      <c r="B10" s="130" t="s">
        <v>961</v>
      </c>
      <c r="C10" s="97" t="s">
        <v>946</v>
      </c>
      <c r="D10" s="142">
        <v>43112</v>
      </c>
      <c r="E10" s="142">
        <v>43435</v>
      </c>
      <c r="F10" s="138"/>
      <c r="G10" s="139" t="s">
        <v>977</v>
      </c>
      <c r="H10" s="139"/>
    </row>
    <row r="11" spans="1:9" s="94" customFormat="1" ht="43.5" customHeight="1" x14ac:dyDescent="0.2">
      <c r="A11" s="369"/>
      <c r="B11" s="178"/>
      <c r="C11" s="133"/>
      <c r="D11" s="142"/>
      <c r="E11" s="142"/>
      <c r="F11" s="138"/>
      <c r="G11" s="139"/>
      <c r="H11" s="139"/>
    </row>
    <row r="12" spans="1:9" s="94" customFormat="1" ht="43.5" customHeight="1" x14ac:dyDescent="0.2">
      <c r="A12" s="369"/>
      <c r="B12" s="178"/>
      <c r="C12" s="133"/>
      <c r="D12" s="142"/>
      <c r="E12" s="142"/>
      <c r="F12" s="138"/>
      <c r="G12" s="139"/>
      <c r="H12" s="139"/>
    </row>
    <row r="13" spans="1:9" s="94" customFormat="1" ht="43.5" customHeight="1" x14ac:dyDescent="0.2">
      <c r="A13" s="370"/>
      <c r="B13" s="100"/>
      <c r="C13" s="133"/>
      <c r="D13" s="142"/>
      <c r="E13" s="142"/>
      <c r="F13" s="138"/>
      <c r="G13" s="139"/>
      <c r="H13" s="139"/>
    </row>
    <row r="14" spans="1:9" s="28" customFormat="1" ht="43.5" customHeight="1" x14ac:dyDescent="0.2">
      <c r="A14" s="368" t="str">
        <f>OBJS!D7</f>
        <v>Las actividades de apoyo serán planeadas, ejecutadas y evaluadas con el fin de analizar su efectividad de manera inmediata, y al finalizar  cada año  el 98%  serán replanteadas.</v>
      </c>
      <c r="B14" s="100" t="s">
        <v>962</v>
      </c>
      <c r="C14" s="133"/>
      <c r="D14" s="142" t="s">
        <v>976</v>
      </c>
      <c r="E14" s="142">
        <v>43435</v>
      </c>
      <c r="F14" s="138"/>
      <c r="G14" s="139" t="s">
        <v>977</v>
      </c>
      <c r="H14" s="139"/>
    </row>
    <row r="15" spans="1:9" s="28" customFormat="1" ht="43.5" customHeight="1" x14ac:dyDescent="0.2">
      <c r="A15" s="369"/>
      <c r="B15" s="100"/>
      <c r="C15" s="133"/>
      <c r="D15" s="142"/>
      <c r="E15" s="142"/>
      <c r="F15" s="138"/>
      <c r="G15" s="139"/>
      <c r="H15" s="139"/>
    </row>
    <row r="16" spans="1:9" s="28" customFormat="1" ht="43.5" customHeight="1" x14ac:dyDescent="0.2">
      <c r="A16" s="369"/>
      <c r="B16" s="100"/>
      <c r="C16" s="133"/>
      <c r="D16" s="142"/>
      <c r="E16" s="142"/>
      <c r="F16" s="138"/>
      <c r="G16" s="139"/>
      <c r="H16" s="139"/>
    </row>
    <row r="17" spans="1:8" s="28" customFormat="1" ht="43.5" customHeight="1" x14ac:dyDescent="0.2">
      <c r="A17" s="370"/>
      <c r="B17" s="100"/>
      <c r="C17" s="133"/>
      <c r="D17" s="142"/>
      <c r="E17" s="142"/>
      <c r="F17" s="138"/>
      <c r="G17" s="139"/>
      <c r="H17" s="139"/>
    </row>
    <row r="18" spans="1:8" s="28" customFormat="1" ht="43.5" customHeight="1" x14ac:dyDescent="0.2">
      <c r="A18" s="368" t="str">
        <f>OBJS!D8</f>
        <v>El apoyo pedagógico aplicado da como resultado la superación de los problemas atendiidos dentro de la población infantil,  y  registrado para la continuidad  del proceso. En un 90% al finalizar cada  año.</v>
      </c>
      <c r="B18" s="100" t="s">
        <v>963</v>
      </c>
      <c r="C18" s="133"/>
      <c r="D18" s="142">
        <v>43112</v>
      </c>
      <c r="E18" s="142">
        <v>43435</v>
      </c>
      <c r="F18" s="138"/>
      <c r="G18" s="139" t="s">
        <v>977</v>
      </c>
      <c r="H18" s="139"/>
    </row>
    <row r="19" spans="1:8" s="28" customFormat="1" ht="43.5" customHeight="1" x14ac:dyDescent="0.2">
      <c r="A19" s="369"/>
      <c r="B19" s="100"/>
      <c r="C19" s="133"/>
      <c r="D19" s="142"/>
      <c r="E19" s="142"/>
      <c r="F19" s="138"/>
      <c r="G19" s="139"/>
      <c r="H19" s="139"/>
    </row>
    <row r="20" spans="1:8" s="28" customFormat="1" ht="43.5" customHeight="1" x14ac:dyDescent="0.2">
      <c r="A20" s="369"/>
      <c r="B20" s="100"/>
      <c r="C20" s="133"/>
      <c r="D20" s="142"/>
      <c r="E20" s="142"/>
      <c r="F20" s="138"/>
      <c r="G20" s="139"/>
      <c r="H20" s="139"/>
    </row>
    <row r="21" spans="1:8" s="28" customFormat="1" ht="43.5" customHeight="1" x14ac:dyDescent="0.2">
      <c r="A21" s="370"/>
      <c r="B21" s="100"/>
      <c r="C21" s="133"/>
      <c r="D21" s="142"/>
      <c r="E21" s="142"/>
      <c r="F21" s="138"/>
      <c r="G21" s="139"/>
      <c r="H21" s="139"/>
    </row>
    <row r="22" spans="1:8" s="28" customFormat="1" ht="43.5" customHeight="1" x14ac:dyDescent="0.2">
      <c r="A22" s="368" t="str">
        <f>OBJS!D9</f>
        <v>Conocimiento de los mecanismos de  seguimiento y   retroalimentación   y  su aplicabiliadad   asertiva en un 90% de  los docentes</v>
      </c>
      <c r="B22" s="100" t="s">
        <v>964</v>
      </c>
      <c r="C22" s="133"/>
      <c r="D22" s="142">
        <v>43112</v>
      </c>
      <c r="E22" s="142">
        <v>43435</v>
      </c>
      <c r="F22" s="138"/>
      <c r="G22" s="139" t="s">
        <v>977</v>
      </c>
      <c r="H22" s="139"/>
    </row>
    <row r="23" spans="1:8" s="28" customFormat="1" ht="43.5" customHeight="1" x14ac:dyDescent="0.2">
      <c r="A23" s="369"/>
      <c r="B23" s="100"/>
      <c r="C23" s="133"/>
      <c r="D23" s="142"/>
      <c r="E23" s="142"/>
      <c r="F23" s="138"/>
      <c r="G23" s="139"/>
      <c r="H23" s="139"/>
    </row>
    <row r="24" spans="1:8" s="28" customFormat="1" ht="43.5" customHeight="1" x14ac:dyDescent="0.2">
      <c r="A24" s="369"/>
      <c r="B24" s="100"/>
      <c r="C24" s="133"/>
      <c r="D24" s="142"/>
      <c r="E24" s="142"/>
      <c r="F24" s="138"/>
      <c r="G24" s="139"/>
      <c r="H24" s="139"/>
    </row>
    <row r="25" spans="1:8" s="28" customFormat="1" ht="43.5" customHeight="1" x14ac:dyDescent="0.2">
      <c r="A25" s="370"/>
      <c r="B25" s="100"/>
      <c r="C25" s="133"/>
      <c r="D25" s="142"/>
      <c r="E25" s="142"/>
      <c r="F25" s="138"/>
      <c r="G25" s="139"/>
      <c r="H25" s="139"/>
    </row>
    <row r="26" spans="1:8" s="28" customFormat="1" ht="43.5" customHeight="1" x14ac:dyDescent="0.2">
      <c r="A26" s="368" t="str">
        <f>OBJS!D10</f>
        <v>Plan de estudio  desarrollado  en su totalidad dando el 100% de  satisfacción de  aprendizaje.</v>
      </c>
      <c r="B26" s="100" t="s">
        <v>965</v>
      </c>
      <c r="C26" s="133"/>
      <c r="D26" s="142">
        <v>43112</v>
      </c>
      <c r="E26" s="142">
        <v>43435</v>
      </c>
      <c r="F26" s="138"/>
      <c r="G26" s="139" t="s">
        <v>977</v>
      </c>
      <c r="H26" s="139"/>
    </row>
    <row r="27" spans="1:8" s="28" customFormat="1" ht="43.5" customHeight="1" x14ac:dyDescent="0.2">
      <c r="A27" s="369"/>
      <c r="B27" s="100"/>
      <c r="C27" s="133"/>
      <c r="D27" s="142"/>
      <c r="E27" s="142"/>
      <c r="F27" s="138"/>
      <c r="G27" s="139"/>
      <c r="H27" s="139"/>
    </row>
    <row r="28" spans="1:8" s="28" customFormat="1" ht="43.5" customHeight="1" x14ac:dyDescent="0.2">
      <c r="A28" s="369"/>
      <c r="B28" s="100"/>
      <c r="C28" s="133"/>
      <c r="D28" s="142"/>
      <c r="E28" s="142"/>
      <c r="F28" s="138"/>
      <c r="G28" s="139"/>
      <c r="H28" s="139"/>
    </row>
    <row r="29" spans="1:8" s="28" customFormat="1" ht="43.5" customHeight="1" x14ac:dyDescent="0.2">
      <c r="A29" s="370"/>
      <c r="B29" s="100"/>
      <c r="C29" s="133"/>
      <c r="D29" s="142"/>
      <c r="E29" s="142"/>
      <c r="F29" s="138"/>
      <c r="G29" s="139"/>
      <c r="H29" s="139"/>
    </row>
    <row r="30" spans="1:8" s="28" customFormat="1" ht="43.5" customHeight="1" x14ac:dyDescent="0.2">
      <c r="A30" s="368">
        <f>OBJS!D11</f>
        <v>0</v>
      </c>
      <c r="B30" s="100"/>
      <c r="C30" s="133"/>
      <c r="D30" s="142"/>
      <c r="E30" s="142"/>
      <c r="F30" s="138"/>
      <c r="G30" s="139"/>
      <c r="H30" s="139"/>
    </row>
    <row r="31" spans="1:8" s="28" customFormat="1" ht="43.5" customHeight="1" x14ac:dyDescent="0.2">
      <c r="A31" s="369"/>
      <c r="B31" s="100"/>
      <c r="C31" s="133"/>
      <c r="D31" s="142"/>
      <c r="E31" s="142"/>
      <c r="F31" s="138"/>
      <c r="G31" s="139"/>
      <c r="H31" s="139"/>
    </row>
    <row r="32" spans="1:8" s="28" customFormat="1" ht="43.5" customHeight="1" x14ac:dyDescent="0.2">
      <c r="A32" s="369"/>
      <c r="B32" s="100"/>
      <c r="C32" s="133"/>
      <c r="D32" s="142"/>
      <c r="E32" s="142"/>
      <c r="F32" s="138"/>
      <c r="G32" s="139"/>
      <c r="H32" s="139"/>
    </row>
    <row r="33" spans="1:8" s="28" customFormat="1" ht="43.5" customHeight="1" x14ac:dyDescent="0.2">
      <c r="A33" s="370"/>
      <c r="B33" s="100"/>
      <c r="C33" s="133"/>
      <c r="D33" s="142"/>
      <c r="E33" s="142"/>
      <c r="F33" s="138"/>
      <c r="G33" s="139"/>
      <c r="H33" s="139"/>
    </row>
    <row r="34" spans="1:8" s="28" customFormat="1" ht="43.5" customHeight="1" x14ac:dyDescent="0.2">
      <c r="A34" s="368">
        <f>OBJS!D12</f>
        <v>0</v>
      </c>
      <c r="B34" s="100"/>
      <c r="C34" s="133"/>
      <c r="D34" s="142"/>
      <c r="E34" s="142"/>
      <c r="F34" s="138"/>
      <c r="G34" s="139"/>
      <c r="H34" s="139"/>
    </row>
    <row r="35" spans="1:8" s="28" customFormat="1" ht="43.5" customHeight="1" x14ac:dyDescent="0.2">
      <c r="A35" s="369"/>
      <c r="B35" s="100"/>
      <c r="C35" s="133"/>
      <c r="D35" s="142"/>
      <c r="E35" s="142"/>
      <c r="F35" s="138"/>
      <c r="G35" s="139"/>
      <c r="H35" s="139"/>
    </row>
    <row r="36" spans="1:8" s="28" customFormat="1" ht="43.5" customHeight="1" x14ac:dyDescent="0.2">
      <c r="A36" s="369"/>
      <c r="B36" s="100"/>
      <c r="C36" s="133"/>
      <c r="D36" s="142"/>
      <c r="E36" s="142"/>
      <c r="F36" s="138"/>
      <c r="G36" s="139"/>
      <c r="H36" s="139"/>
    </row>
    <row r="37" spans="1:8" s="28" customFormat="1" ht="43.5" customHeight="1" x14ac:dyDescent="0.2">
      <c r="A37" s="370"/>
      <c r="B37" s="100"/>
      <c r="C37" s="133"/>
      <c r="D37" s="142"/>
      <c r="E37" s="142"/>
      <c r="F37" s="138"/>
      <c r="G37" s="139"/>
      <c r="H37" s="139"/>
    </row>
    <row r="38" spans="1:8" s="28" customFormat="1" ht="43.5" customHeight="1" x14ac:dyDescent="0.2">
      <c r="A38" s="368" t="str">
        <f>OBJS!D13</f>
        <v>Realizar la evaluación periódica con nuevos parametros de medición  a fin de lograr criterios más  ajustados a la realidad y dar soluciones más pertinentes, siendo estos solucionados en un 100%</v>
      </c>
      <c r="B38" s="100" t="s">
        <v>966</v>
      </c>
      <c r="C38" s="133"/>
      <c r="D38" s="142">
        <v>43112</v>
      </c>
      <c r="E38" s="142">
        <v>43435</v>
      </c>
      <c r="F38" s="138"/>
      <c r="G38" s="139" t="s">
        <v>977</v>
      </c>
      <c r="H38" s="139"/>
    </row>
    <row r="39" spans="1:8" s="28" customFormat="1" ht="43.5" customHeight="1" x14ac:dyDescent="0.2">
      <c r="A39" s="369"/>
      <c r="B39" s="100"/>
      <c r="C39" s="133"/>
      <c r="D39" s="142"/>
      <c r="E39" s="142"/>
      <c r="F39" s="138"/>
      <c r="G39" s="139"/>
      <c r="H39" s="139"/>
    </row>
    <row r="40" spans="1:8" s="28" customFormat="1" ht="43.5" customHeight="1" x14ac:dyDescent="0.2">
      <c r="A40" s="369"/>
      <c r="B40" s="100"/>
      <c r="C40" s="133"/>
      <c r="D40" s="142"/>
      <c r="E40" s="142"/>
      <c r="F40" s="138"/>
      <c r="G40" s="139"/>
      <c r="H40" s="139"/>
    </row>
    <row r="41" spans="1:8" s="28" customFormat="1" ht="43.5" customHeight="1" x14ac:dyDescent="0.2">
      <c r="A41" s="370"/>
      <c r="B41" s="100"/>
      <c r="C41" s="133"/>
      <c r="D41" s="142"/>
      <c r="E41" s="142"/>
      <c r="F41" s="138"/>
      <c r="G41" s="139"/>
      <c r="H41" s="139"/>
    </row>
    <row r="42" spans="1:8" s="28" customFormat="1" ht="43.5" customHeight="1" x14ac:dyDescent="0.2">
      <c r="A42" s="368" t="str">
        <f>OBJS!D14</f>
        <v>Conocimiento y ajuste en un 100% de los proyectos planes y acciones  en principios de corresponsabilidad participación y equidad.,  afianzando el liderazgo en todo lo ejecutado y logrado  cada año.</v>
      </c>
      <c r="B42" s="100" t="s">
        <v>967</v>
      </c>
      <c r="C42" s="133"/>
      <c r="D42" s="142">
        <v>43112</v>
      </c>
      <c r="E42" s="142">
        <v>43435</v>
      </c>
      <c r="F42" s="138"/>
      <c r="G42" s="139" t="s">
        <v>977</v>
      </c>
      <c r="H42" s="139"/>
    </row>
    <row r="43" spans="1:8" s="28" customFormat="1" ht="43.5" customHeight="1" x14ac:dyDescent="0.2">
      <c r="A43" s="369"/>
      <c r="B43" s="100"/>
      <c r="C43" s="133"/>
      <c r="D43" s="142"/>
      <c r="E43" s="142"/>
      <c r="F43" s="138"/>
      <c r="G43" s="139"/>
      <c r="H43" s="139"/>
    </row>
    <row r="44" spans="1:8" s="28" customFormat="1" ht="43.5" customHeight="1" x14ac:dyDescent="0.2">
      <c r="A44" s="369"/>
      <c r="B44" s="100"/>
      <c r="C44" s="133"/>
      <c r="D44" s="142"/>
      <c r="E44" s="142"/>
      <c r="F44" s="138"/>
      <c r="G44" s="139"/>
      <c r="H44" s="139"/>
    </row>
    <row r="45" spans="1:8" s="28" customFormat="1" ht="43.5" customHeight="1" x14ac:dyDescent="0.2">
      <c r="A45" s="370"/>
      <c r="B45" s="100"/>
      <c r="C45" s="133"/>
      <c r="D45" s="142"/>
      <c r="E45" s="142"/>
      <c r="F45" s="138"/>
      <c r="G45" s="139"/>
      <c r="H45" s="139"/>
    </row>
    <row r="46" spans="1:8" s="28" customFormat="1" ht="43.5" customHeight="1" x14ac:dyDescent="0.2">
      <c r="A46" s="368" t="str">
        <f>OBJS!D15</f>
        <v>Estudio,análisis detallado de los cuatro componentes para llegar articular coherentemente y realizar los ajustes pertinentes, en un 98%</v>
      </c>
      <c r="B46" s="100" t="s">
        <v>968</v>
      </c>
      <c r="C46" s="133"/>
      <c r="D46" s="142">
        <v>43112</v>
      </c>
      <c r="E46" s="142">
        <v>43435</v>
      </c>
      <c r="F46" s="138"/>
      <c r="G46" s="139" t="s">
        <v>977</v>
      </c>
      <c r="H46" s="139"/>
    </row>
    <row r="47" spans="1:8" s="28" customFormat="1" ht="43.5" customHeight="1" x14ac:dyDescent="0.2">
      <c r="A47" s="369"/>
      <c r="B47" s="100"/>
      <c r="C47" s="133"/>
      <c r="D47" s="142"/>
      <c r="E47" s="142"/>
      <c r="F47" s="138"/>
      <c r="G47" s="139"/>
      <c r="H47" s="139"/>
    </row>
    <row r="48" spans="1:8" s="28" customFormat="1" ht="43.5" customHeight="1" x14ac:dyDescent="0.2">
      <c r="A48" s="369"/>
      <c r="B48" s="100"/>
      <c r="C48" s="133"/>
      <c r="D48" s="142"/>
      <c r="E48" s="142"/>
      <c r="F48" s="138"/>
      <c r="G48" s="139"/>
      <c r="H48" s="139"/>
    </row>
    <row r="49" spans="1:8" s="28" customFormat="1" ht="43.5" customHeight="1" x14ac:dyDescent="0.2">
      <c r="A49" s="370"/>
      <c r="B49" s="100"/>
      <c r="C49" s="133"/>
      <c r="D49" s="142"/>
      <c r="E49" s="142"/>
      <c r="F49" s="138"/>
      <c r="G49" s="139"/>
      <c r="H49" s="139"/>
    </row>
    <row r="50" spans="1:8" s="28" customFormat="1" ht="43.5" customHeight="1" x14ac:dyDescent="0.2">
      <c r="A50" s="368" t="str">
        <f>OBJS!D16</f>
        <v>Cad año Coherencia total en el direcionamiento, manejo, trabajo y prepectiva institucional.</v>
      </c>
      <c r="B50" s="100" t="s">
        <v>969</v>
      </c>
      <c r="C50" s="133"/>
      <c r="D50" s="142">
        <v>43112</v>
      </c>
      <c r="E50" s="142">
        <v>43435</v>
      </c>
      <c r="F50" s="138"/>
      <c r="G50" s="139" t="s">
        <v>977</v>
      </c>
      <c r="H50" s="139"/>
    </row>
    <row r="51" spans="1:8" s="28" customFormat="1" ht="43.5" customHeight="1" x14ac:dyDescent="0.2">
      <c r="A51" s="369"/>
      <c r="B51" s="100"/>
      <c r="C51" s="133"/>
      <c r="D51" s="142"/>
      <c r="E51" s="142"/>
      <c r="F51" s="138"/>
      <c r="G51" s="139"/>
      <c r="H51" s="139"/>
    </row>
    <row r="52" spans="1:8" s="28" customFormat="1" ht="43.5" customHeight="1" x14ac:dyDescent="0.2">
      <c r="A52" s="369"/>
      <c r="B52" s="100"/>
      <c r="C52" s="133"/>
      <c r="D52" s="142"/>
      <c r="E52" s="142"/>
      <c r="F52" s="138"/>
      <c r="G52" s="139"/>
      <c r="H52" s="139"/>
    </row>
    <row r="53" spans="1:8" s="28" customFormat="1" ht="43.5" customHeight="1" x14ac:dyDescent="0.2">
      <c r="A53" s="370"/>
      <c r="B53" s="100"/>
      <c r="C53" s="133"/>
      <c r="D53" s="142"/>
      <c r="E53" s="142"/>
      <c r="F53" s="138"/>
      <c r="G53" s="139"/>
      <c r="H53" s="139"/>
    </row>
    <row r="54" spans="1:8" s="28" customFormat="1" ht="43.5" customHeight="1" x14ac:dyDescent="0.2">
      <c r="A54" s="368" t="str">
        <f>OBJS!D17</f>
        <v>Trabajo en equipo sobre las dimensiones en las cuales se basan los indicadores evaluativos y se direcciona  el seguimiento académico., a través de estrategias que mejoren el nivel de competencia. en un 100%</v>
      </c>
      <c r="B54" s="100" t="s">
        <v>970</v>
      </c>
      <c r="C54" s="133"/>
      <c r="D54" s="142">
        <v>43112</v>
      </c>
      <c r="E54" s="142">
        <v>43435</v>
      </c>
      <c r="F54" s="138"/>
      <c r="G54" s="139" t="s">
        <v>977</v>
      </c>
      <c r="H54" s="139"/>
    </row>
    <row r="55" spans="1:8" s="28" customFormat="1" ht="43.5" customHeight="1" x14ac:dyDescent="0.2">
      <c r="A55" s="369"/>
      <c r="B55" s="100"/>
      <c r="C55" s="133"/>
      <c r="D55" s="142"/>
      <c r="E55" s="142"/>
      <c r="F55" s="138"/>
      <c r="G55" s="139"/>
      <c r="H55" s="139"/>
    </row>
    <row r="56" spans="1:8" s="28" customFormat="1" ht="43.5" customHeight="1" x14ac:dyDescent="0.2">
      <c r="A56" s="369"/>
      <c r="B56" s="100"/>
      <c r="C56" s="133"/>
      <c r="D56" s="142"/>
      <c r="E56" s="142"/>
      <c r="F56" s="138"/>
      <c r="G56" s="139"/>
      <c r="H56" s="139"/>
    </row>
    <row r="57" spans="1:8" s="28" customFormat="1" ht="43.5" customHeight="1" x14ac:dyDescent="0.2">
      <c r="A57" s="370"/>
      <c r="B57" s="100"/>
      <c r="C57" s="133"/>
      <c r="D57" s="142"/>
      <c r="E57" s="142"/>
      <c r="F57" s="138"/>
      <c r="G57" s="139"/>
      <c r="H57" s="139"/>
    </row>
    <row r="58" spans="1:8" s="28" customFormat="1" ht="43.5" customHeight="1" x14ac:dyDescent="0.2">
      <c r="A58" s="368" t="str">
        <f>OBJS!D18</f>
        <v>Introducir los ajustes pertinenetes en las evaluaciones y   seguimiento que se realiza a los estudiantes en un 100%</v>
      </c>
      <c r="B58" s="100" t="s">
        <v>971</v>
      </c>
      <c r="C58" s="133"/>
      <c r="D58" s="142">
        <v>43112</v>
      </c>
      <c r="E58" s="142">
        <v>43435</v>
      </c>
      <c r="F58" s="138"/>
      <c r="G58" s="139" t="s">
        <v>977</v>
      </c>
      <c r="H58" s="139"/>
    </row>
    <row r="59" spans="1:8" s="28" customFormat="1" ht="43.5" customHeight="1" x14ac:dyDescent="0.2">
      <c r="A59" s="369"/>
      <c r="B59" s="100"/>
      <c r="C59" s="133"/>
      <c r="D59" s="142"/>
      <c r="E59" s="142"/>
      <c r="F59" s="138"/>
      <c r="G59" s="139"/>
      <c r="H59" s="139"/>
    </row>
    <row r="60" spans="1:8" s="28" customFormat="1" ht="43.5" customHeight="1" x14ac:dyDescent="0.2">
      <c r="A60" s="369"/>
      <c r="B60" s="100"/>
      <c r="C60" s="133"/>
      <c r="D60" s="142"/>
      <c r="E60" s="142"/>
      <c r="F60" s="138"/>
      <c r="G60" s="139"/>
      <c r="H60" s="139"/>
    </row>
    <row r="61" spans="1:8" s="28" customFormat="1" ht="43.5" customHeight="1" x14ac:dyDescent="0.2">
      <c r="A61" s="370"/>
      <c r="B61" s="100"/>
      <c r="C61" s="133"/>
      <c r="D61" s="142"/>
      <c r="E61" s="142"/>
      <c r="F61" s="138"/>
      <c r="G61" s="139"/>
      <c r="H61" s="139"/>
    </row>
    <row r="62" spans="1:8" s="28" customFormat="1" ht="43.5" customHeight="1" x14ac:dyDescent="0.2">
      <c r="A62" s="368">
        <f>OBJS!D19</f>
        <v>0</v>
      </c>
      <c r="B62" s="100"/>
      <c r="C62" s="133"/>
      <c r="D62" s="142"/>
      <c r="E62" s="142"/>
      <c r="F62" s="138"/>
      <c r="G62" s="139"/>
      <c r="H62" s="139"/>
    </row>
    <row r="63" spans="1:8" s="28" customFormat="1" ht="43.5" customHeight="1" x14ac:dyDescent="0.2">
      <c r="A63" s="369"/>
      <c r="B63" s="100"/>
      <c r="C63" s="133"/>
      <c r="D63" s="142"/>
      <c r="E63" s="142"/>
      <c r="F63" s="138"/>
      <c r="G63" s="139"/>
      <c r="H63" s="139"/>
    </row>
    <row r="64" spans="1:8" s="28" customFormat="1" ht="43.5" customHeight="1" x14ac:dyDescent="0.2">
      <c r="A64" s="369"/>
      <c r="B64" s="100"/>
      <c r="C64" s="133"/>
      <c r="D64" s="142"/>
      <c r="E64" s="142"/>
      <c r="F64" s="138"/>
      <c r="G64" s="139"/>
      <c r="H64" s="139"/>
    </row>
    <row r="65" spans="1:8" s="28" customFormat="1" ht="43.5" customHeight="1" x14ac:dyDescent="0.2">
      <c r="A65" s="370"/>
      <c r="B65" s="100"/>
      <c r="C65" s="133"/>
      <c r="D65" s="142"/>
      <c r="E65" s="142"/>
      <c r="F65" s="138"/>
      <c r="G65" s="139"/>
      <c r="H65" s="139"/>
    </row>
    <row r="66" spans="1:8" s="28" customFormat="1" ht="43.5" customHeight="1" x14ac:dyDescent="0.2">
      <c r="A66" s="368">
        <f>OBJS!D20</f>
        <v>0</v>
      </c>
      <c r="B66" s="100"/>
      <c r="C66" s="133"/>
      <c r="D66" s="142"/>
      <c r="E66" s="142"/>
      <c r="F66" s="138"/>
      <c r="G66" s="139"/>
      <c r="H66" s="139"/>
    </row>
    <row r="67" spans="1:8" s="28" customFormat="1" ht="43.5" customHeight="1" x14ac:dyDescent="0.2">
      <c r="A67" s="369"/>
      <c r="B67" s="100"/>
      <c r="C67" s="133"/>
      <c r="D67" s="142"/>
      <c r="E67" s="142"/>
      <c r="F67" s="138"/>
      <c r="G67" s="139"/>
      <c r="H67" s="139"/>
    </row>
    <row r="68" spans="1:8" s="28" customFormat="1" ht="43.5" customHeight="1" x14ac:dyDescent="0.2">
      <c r="A68" s="369"/>
      <c r="B68" s="100"/>
      <c r="C68" s="133"/>
      <c r="D68" s="142"/>
      <c r="E68" s="142"/>
      <c r="F68" s="138"/>
      <c r="G68" s="139"/>
      <c r="H68" s="139"/>
    </row>
    <row r="69" spans="1:8" s="28" customFormat="1" ht="43.5" customHeight="1" x14ac:dyDescent="0.2">
      <c r="A69" s="370"/>
      <c r="B69" s="100"/>
      <c r="C69" s="133"/>
      <c r="D69" s="142"/>
      <c r="E69" s="142"/>
      <c r="F69" s="138"/>
      <c r="G69" s="139"/>
      <c r="H69" s="139"/>
    </row>
    <row r="70" spans="1:8" s="28" customFormat="1" ht="43.5" customHeight="1" x14ac:dyDescent="0.2">
      <c r="A70" s="368" t="str">
        <f>OBJS!D21</f>
        <v>Se continua con la participación en los diferentes ambitos escolares, desarrollando  espacios de liderazgo donde la convivencia institucional conlleve a la superación  del 100% de posibles dificultades presentadas durante cada año</v>
      </c>
      <c r="B70" s="100" t="s">
        <v>972</v>
      </c>
      <c r="C70" s="133"/>
      <c r="D70" s="142">
        <v>43112</v>
      </c>
      <c r="E70" s="142">
        <v>43435</v>
      </c>
      <c r="F70" s="138"/>
      <c r="G70" s="139" t="s">
        <v>977</v>
      </c>
      <c r="H70" s="139"/>
    </row>
    <row r="71" spans="1:8" s="28" customFormat="1" ht="43.5" customHeight="1" x14ac:dyDescent="0.2">
      <c r="A71" s="369"/>
      <c r="B71" s="100"/>
      <c r="C71" s="133"/>
      <c r="D71" s="142"/>
      <c r="E71" s="142"/>
      <c r="F71" s="138"/>
      <c r="G71" s="139"/>
      <c r="H71" s="139"/>
    </row>
    <row r="72" spans="1:8" s="28" customFormat="1" ht="43.5" customHeight="1" x14ac:dyDescent="0.2">
      <c r="A72" s="369"/>
      <c r="B72" s="100"/>
      <c r="C72" s="133"/>
      <c r="D72" s="142"/>
      <c r="E72" s="142"/>
      <c r="F72" s="138"/>
      <c r="G72" s="139"/>
      <c r="H72" s="139"/>
    </row>
    <row r="73" spans="1:8" s="28" customFormat="1" ht="43.5" customHeight="1" x14ac:dyDescent="0.2">
      <c r="A73" s="370"/>
      <c r="B73" s="100"/>
      <c r="C73" s="133"/>
      <c r="D73" s="142"/>
      <c r="E73" s="142"/>
      <c r="F73" s="138"/>
      <c r="G73" s="139"/>
      <c r="H73" s="139"/>
    </row>
    <row r="74" spans="1:8" s="28" customFormat="1" ht="43.5" customHeight="1" x14ac:dyDescent="0.2">
      <c r="A74" s="368" t="str">
        <f>OBJS!D22</f>
        <v>Conocimiento del manual de  convivencia en un 100% por la comunidad educativa a fin de liderar y vivenciar un excelente clima escolar.</v>
      </c>
      <c r="B74" s="100" t="s">
        <v>973</v>
      </c>
      <c r="C74" s="133"/>
      <c r="D74" s="142">
        <v>43112</v>
      </c>
      <c r="E74" s="142">
        <v>43435</v>
      </c>
      <c r="F74" s="138"/>
      <c r="G74" s="139" t="s">
        <v>977</v>
      </c>
      <c r="H74" s="139"/>
    </row>
    <row r="75" spans="1:8" s="28" customFormat="1" ht="43.5" customHeight="1" x14ac:dyDescent="0.2">
      <c r="A75" s="369"/>
      <c r="B75" s="100"/>
      <c r="C75" s="133"/>
      <c r="D75" s="142"/>
      <c r="E75" s="142"/>
      <c r="F75" s="138"/>
      <c r="G75" s="139"/>
      <c r="H75" s="139"/>
    </row>
    <row r="76" spans="1:8" s="28" customFormat="1" ht="43.5" customHeight="1" x14ac:dyDescent="0.2">
      <c r="A76" s="369"/>
      <c r="B76" s="100"/>
      <c r="C76" s="133"/>
      <c r="D76" s="142"/>
      <c r="E76" s="142"/>
      <c r="F76" s="138"/>
      <c r="G76" s="139"/>
      <c r="H76" s="139"/>
    </row>
    <row r="77" spans="1:8" s="28" customFormat="1" ht="43.5" customHeight="1" x14ac:dyDescent="0.2">
      <c r="A77" s="370"/>
      <c r="B77" s="100"/>
      <c r="C77" s="133"/>
      <c r="D77" s="142"/>
      <c r="E77" s="142"/>
      <c r="F77" s="138"/>
      <c r="G77" s="139"/>
      <c r="H77" s="139"/>
    </row>
    <row r="78" spans="1:8" s="28" customFormat="1" ht="43.5" customHeight="1" x14ac:dyDescent="0.2">
      <c r="A78" s="368">
        <f>OBJS!D23</f>
        <v>0</v>
      </c>
      <c r="B78" s="100"/>
      <c r="C78" s="133"/>
      <c r="D78" s="142"/>
      <c r="E78" s="142"/>
      <c r="F78" s="138"/>
      <c r="G78" s="139"/>
      <c r="H78" s="139"/>
    </row>
    <row r="79" spans="1:8" s="28" customFormat="1" ht="43.5" customHeight="1" x14ac:dyDescent="0.2">
      <c r="A79" s="369"/>
      <c r="B79" s="100"/>
      <c r="C79" s="133"/>
      <c r="D79" s="142"/>
      <c r="E79" s="142"/>
      <c r="F79" s="138"/>
      <c r="G79" s="139"/>
      <c r="H79" s="139"/>
    </row>
    <row r="80" spans="1:8" s="28" customFormat="1" ht="43.5" customHeight="1" x14ac:dyDescent="0.2">
      <c r="A80" s="369"/>
      <c r="B80" s="100"/>
      <c r="C80" s="133"/>
      <c r="D80" s="142"/>
      <c r="E80" s="142"/>
      <c r="F80" s="138"/>
      <c r="G80" s="139"/>
      <c r="H80" s="139"/>
    </row>
    <row r="81" spans="1:8" s="28" customFormat="1" ht="43.5" customHeight="1" x14ac:dyDescent="0.2">
      <c r="A81" s="370"/>
      <c r="B81" s="100"/>
      <c r="C81" s="133"/>
      <c r="D81" s="142"/>
      <c r="E81" s="142"/>
      <c r="F81" s="138"/>
      <c r="G81" s="139"/>
      <c r="H81" s="139"/>
    </row>
    <row r="82" spans="1:8" s="28" customFormat="1" ht="43.5" customHeight="1" x14ac:dyDescent="0.2">
      <c r="A82" s="368">
        <f>OBJS!D24</f>
        <v>0</v>
      </c>
      <c r="B82" s="100"/>
      <c r="C82" s="133"/>
      <c r="D82" s="142"/>
      <c r="E82" s="142"/>
      <c r="F82" s="138"/>
      <c r="G82" s="139"/>
      <c r="H82" s="139"/>
    </row>
    <row r="83" spans="1:8" s="28" customFormat="1" ht="43.5" customHeight="1" x14ac:dyDescent="0.2">
      <c r="A83" s="369"/>
      <c r="B83" s="100"/>
      <c r="C83" s="133"/>
      <c r="D83" s="142"/>
      <c r="E83" s="142"/>
      <c r="F83" s="138"/>
      <c r="G83" s="139"/>
      <c r="H83" s="139"/>
    </row>
    <row r="84" spans="1:8" s="28" customFormat="1" ht="43.5" customHeight="1" x14ac:dyDescent="0.2">
      <c r="A84" s="369"/>
      <c r="B84" s="100"/>
      <c r="C84" s="133"/>
      <c r="D84" s="142"/>
      <c r="E84" s="142"/>
      <c r="F84" s="138"/>
      <c r="G84" s="139"/>
      <c r="H84" s="139"/>
    </row>
    <row r="85" spans="1:8" s="28" customFormat="1" ht="43.5" customHeight="1" x14ac:dyDescent="0.2">
      <c r="A85" s="370"/>
      <c r="B85" s="100"/>
      <c r="C85" s="133"/>
      <c r="D85" s="142"/>
      <c r="E85" s="142"/>
      <c r="F85" s="138"/>
      <c r="G85" s="139"/>
      <c r="H85" s="139"/>
    </row>
    <row r="86" spans="1:8" s="28" customFormat="1" ht="43.5" customHeight="1" x14ac:dyDescent="0.2">
      <c r="A86" s="368">
        <f>OBJS!D25</f>
        <v>0</v>
      </c>
      <c r="B86" s="100"/>
      <c r="C86" s="133"/>
      <c r="D86" s="142"/>
      <c r="E86" s="142"/>
      <c r="F86" s="138"/>
      <c r="G86" s="139"/>
      <c r="H86" s="139"/>
    </row>
    <row r="87" spans="1:8" s="28" customFormat="1" ht="43.5" customHeight="1" x14ac:dyDescent="0.2">
      <c r="A87" s="369"/>
      <c r="B87" s="100"/>
      <c r="C87" s="133"/>
      <c r="D87" s="142"/>
      <c r="E87" s="142"/>
      <c r="F87" s="138"/>
      <c r="G87" s="139"/>
      <c r="H87" s="139"/>
    </row>
    <row r="88" spans="1:8" s="28" customFormat="1" ht="43.5" customHeight="1" x14ac:dyDescent="0.2">
      <c r="A88" s="369"/>
      <c r="B88" s="100"/>
      <c r="C88" s="133"/>
      <c r="D88" s="142"/>
      <c r="E88" s="142"/>
      <c r="F88" s="138"/>
      <c r="G88" s="139"/>
      <c r="H88" s="139"/>
    </row>
    <row r="89" spans="1:8" s="28" customFormat="1" ht="43.5" customHeight="1" x14ac:dyDescent="0.2">
      <c r="A89" s="370"/>
      <c r="B89" s="100"/>
      <c r="C89" s="133"/>
      <c r="D89" s="142"/>
      <c r="E89" s="142"/>
      <c r="F89" s="138"/>
      <c r="G89" s="139"/>
      <c r="H89" s="139"/>
    </row>
    <row r="90" spans="1:8" s="28" customFormat="1" ht="43.5" customHeight="1" x14ac:dyDescent="0.2">
      <c r="A90" s="368">
        <f>OBJS!D26</f>
        <v>0</v>
      </c>
      <c r="B90" s="100"/>
      <c r="C90" s="133"/>
      <c r="D90" s="142"/>
      <c r="E90" s="142"/>
      <c r="F90" s="138"/>
      <c r="G90" s="139"/>
      <c r="H90" s="139"/>
    </row>
    <row r="91" spans="1:8" s="28" customFormat="1" ht="43.5" customHeight="1" x14ac:dyDescent="0.2">
      <c r="A91" s="369"/>
      <c r="B91" s="100"/>
      <c r="C91" s="133"/>
      <c r="D91" s="142"/>
      <c r="E91" s="142"/>
      <c r="F91" s="138"/>
      <c r="G91" s="139"/>
      <c r="H91" s="139"/>
    </row>
    <row r="92" spans="1:8" s="28" customFormat="1" ht="43.5" customHeight="1" x14ac:dyDescent="0.2">
      <c r="A92" s="369"/>
      <c r="B92" s="100"/>
      <c r="C92" s="133"/>
      <c r="D92" s="142"/>
      <c r="E92" s="142"/>
      <c r="F92" s="138"/>
      <c r="G92" s="139"/>
      <c r="H92" s="139"/>
    </row>
    <row r="93" spans="1:8" s="28" customFormat="1" ht="43.5" customHeight="1" x14ac:dyDescent="0.2">
      <c r="A93" s="370"/>
      <c r="B93" s="100"/>
      <c r="C93" s="133"/>
      <c r="D93" s="142"/>
      <c r="E93" s="142"/>
      <c r="F93" s="138"/>
      <c r="G93" s="139"/>
      <c r="H93" s="139"/>
    </row>
    <row r="94" spans="1:8" s="28" customFormat="1" ht="43.5" customHeight="1" x14ac:dyDescent="0.2">
      <c r="A94" s="368" t="str">
        <f>OBJS!D27</f>
        <v>Realizar un proceso de estudio de cada caso, , según las caracteristicas propias e individuales de cada caso, asi potencializar con un programa a l estudiante en sus capacidades en un 80%  ,</v>
      </c>
      <c r="B94" s="100" t="s">
        <v>974</v>
      </c>
      <c r="C94" s="133"/>
      <c r="D94" s="142">
        <v>43112</v>
      </c>
      <c r="E94" s="142">
        <v>43435</v>
      </c>
      <c r="F94" s="138"/>
      <c r="G94" s="139" t="s">
        <v>977</v>
      </c>
      <c r="H94" s="139"/>
    </row>
    <row r="95" spans="1:8" s="28" customFormat="1" ht="43.5" customHeight="1" x14ac:dyDescent="0.2">
      <c r="A95" s="369"/>
      <c r="B95" s="100"/>
      <c r="C95" s="133"/>
      <c r="D95" s="142"/>
      <c r="E95" s="142"/>
      <c r="F95" s="138"/>
      <c r="G95" s="139"/>
      <c r="H95" s="139"/>
    </row>
    <row r="96" spans="1:8" s="28" customFormat="1" ht="43.5" customHeight="1" x14ac:dyDescent="0.2">
      <c r="A96" s="369"/>
      <c r="B96" s="100"/>
      <c r="C96" s="133"/>
      <c r="D96" s="142"/>
      <c r="E96" s="142"/>
      <c r="F96" s="138"/>
      <c r="G96" s="139"/>
      <c r="H96" s="139"/>
    </row>
    <row r="97" spans="1:8" s="28" customFormat="1" ht="43.5" customHeight="1" x14ac:dyDescent="0.2">
      <c r="A97" s="370"/>
      <c r="B97" s="100"/>
      <c r="C97" s="133"/>
      <c r="D97" s="142"/>
      <c r="E97" s="142"/>
      <c r="F97" s="138"/>
      <c r="G97" s="139"/>
      <c r="H97" s="139"/>
    </row>
    <row r="98" spans="1:8" s="28" customFormat="1" ht="43.5" customHeight="1" x14ac:dyDescent="0.2">
      <c r="A98" s="371" t="str">
        <f>OBJS!D28</f>
        <v xml:space="preserve">Ofrecer una educación inclusive en un 90% de calidad a los estudiantes con NEE  con parametros establecidos por la institución y registrados ante el proceso de ingreso,  </v>
      </c>
      <c r="B98" s="100" t="s">
        <v>975</v>
      </c>
      <c r="C98" s="133"/>
      <c r="D98" s="142">
        <v>43112</v>
      </c>
      <c r="E98" s="142">
        <v>43435</v>
      </c>
      <c r="F98" s="138"/>
      <c r="G98" s="139" t="s">
        <v>977</v>
      </c>
      <c r="H98" s="139"/>
    </row>
    <row r="99" spans="1:8" s="28" customFormat="1" ht="43.5" customHeight="1" x14ac:dyDescent="0.2">
      <c r="A99" s="371"/>
      <c r="B99" s="100"/>
      <c r="C99" s="133"/>
      <c r="D99" s="142"/>
      <c r="E99" s="142"/>
      <c r="F99" s="138"/>
      <c r="G99" s="139"/>
      <c r="H99" s="139"/>
    </row>
    <row r="100" spans="1:8" s="28" customFormat="1" ht="43.5" customHeight="1" x14ac:dyDescent="0.2">
      <c r="A100" s="371"/>
      <c r="B100" s="100"/>
      <c r="C100" s="133"/>
      <c r="D100" s="142"/>
      <c r="E100" s="142"/>
      <c r="F100" s="138"/>
      <c r="G100" s="139"/>
      <c r="H100" s="139"/>
    </row>
    <row r="101" spans="1:8" s="28" customFormat="1" ht="43.5" customHeight="1" x14ac:dyDescent="0.2">
      <c r="A101" s="371"/>
      <c r="B101" s="100"/>
      <c r="C101" s="133"/>
      <c r="D101" s="142"/>
      <c r="E101" s="142"/>
      <c r="F101" s="138"/>
      <c r="G101" s="139"/>
      <c r="H101" s="139"/>
    </row>
    <row r="102" spans="1:8" ht="12" customHeight="1" x14ac:dyDescent="0.2">
      <c r="C102" s="190"/>
      <c r="D102" s="190"/>
      <c r="E102" s="190"/>
      <c r="G102" s="190"/>
      <c r="H102" s="190"/>
    </row>
    <row r="103" spans="1:8" ht="12" customHeight="1" x14ac:dyDescent="0.2">
      <c r="C103" s="190"/>
      <c r="D103" s="190"/>
      <c r="E103" s="190"/>
      <c r="G103" s="190"/>
      <c r="H103" s="190"/>
    </row>
    <row r="104" spans="1:8" ht="12" customHeight="1" x14ac:dyDescent="0.2">
      <c r="C104" s="190"/>
      <c r="D104" s="190"/>
      <c r="E104" s="190"/>
      <c r="G104" s="190"/>
      <c r="H104" s="190"/>
    </row>
    <row r="105" spans="1:8" ht="12" customHeight="1" x14ac:dyDescent="0.2">
      <c r="C105" s="190"/>
      <c r="D105" s="190"/>
      <c r="E105" s="190"/>
      <c r="G105" s="190"/>
      <c r="H105" s="190"/>
    </row>
    <row r="159" spans="3:7" ht="30" hidden="1" customHeight="1" x14ac:dyDescent="0.2">
      <c r="C159" s="190">
        <v>2013</v>
      </c>
      <c r="D159" s="190">
        <v>1</v>
      </c>
      <c r="E159" s="190"/>
      <c r="G159" s="135" t="s">
        <v>341</v>
      </c>
    </row>
    <row r="160" spans="3:7" ht="24" hidden="1" x14ac:dyDescent="0.2">
      <c r="C160" s="190">
        <v>2014</v>
      </c>
      <c r="D160" s="190"/>
      <c r="E160" s="190"/>
      <c r="F160" s="136" t="s">
        <v>342</v>
      </c>
      <c r="G160" s="134" t="s">
        <v>343</v>
      </c>
    </row>
    <row r="161" spans="3:7" ht="12.75" hidden="1" customHeight="1" x14ac:dyDescent="0.2">
      <c r="C161" s="190">
        <v>2015</v>
      </c>
      <c r="D161" s="190"/>
      <c r="E161" s="190"/>
      <c r="F161" s="136" t="s">
        <v>344</v>
      </c>
      <c r="G161" s="134" t="s">
        <v>345</v>
      </c>
    </row>
    <row r="162" spans="3:7" ht="12" hidden="1" customHeight="1" x14ac:dyDescent="0.2">
      <c r="C162" s="190">
        <v>2016</v>
      </c>
      <c r="D162" s="190"/>
      <c r="E162" s="190"/>
      <c r="F162" s="136" t="s">
        <v>346</v>
      </c>
      <c r="G162" s="134" t="s">
        <v>347</v>
      </c>
    </row>
    <row r="163" spans="3:7" ht="24" hidden="1" x14ac:dyDescent="0.2">
      <c r="C163" s="190">
        <v>2017</v>
      </c>
      <c r="D163" s="190"/>
      <c r="E163" s="190"/>
      <c r="F163" s="136" t="s">
        <v>348</v>
      </c>
      <c r="G163" s="134" t="s">
        <v>349</v>
      </c>
    </row>
    <row r="164" spans="3:7" ht="24" hidden="1" x14ac:dyDescent="0.2">
      <c r="C164" s="190"/>
      <c r="D164" s="190"/>
      <c r="E164" s="190"/>
      <c r="F164" s="136" t="s">
        <v>350</v>
      </c>
      <c r="G164" s="134" t="s">
        <v>351</v>
      </c>
    </row>
    <row r="165" spans="3:7" ht="24" hidden="1" customHeight="1" x14ac:dyDescent="0.2">
      <c r="C165" s="190"/>
      <c r="D165" s="190"/>
      <c r="E165" s="190"/>
      <c r="F165" s="136" t="s">
        <v>352</v>
      </c>
      <c r="G165" s="134" t="s">
        <v>353</v>
      </c>
    </row>
    <row r="166" spans="3:7" ht="12" hidden="1" customHeight="1" x14ac:dyDescent="0.2">
      <c r="C166" s="190"/>
      <c r="D166" s="190"/>
      <c r="E166" s="190"/>
      <c r="G166" s="134" t="s">
        <v>354</v>
      </c>
    </row>
    <row r="167" spans="3:7" ht="12" hidden="1" customHeight="1" x14ac:dyDescent="0.2">
      <c r="C167" s="190"/>
      <c r="D167" s="190"/>
      <c r="E167" s="190"/>
      <c r="G167" s="134" t="s">
        <v>355</v>
      </c>
    </row>
    <row r="168" spans="3:7" ht="24" hidden="1" customHeight="1" x14ac:dyDescent="0.2">
      <c r="C168" s="190"/>
      <c r="D168" s="190"/>
      <c r="E168" s="190"/>
      <c r="G168" s="134" t="s">
        <v>356</v>
      </c>
    </row>
    <row r="169" spans="3:7" ht="24" hidden="1" x14ac:dyDescent="0.2">
      <c r="C169" s="190"/>
      <c r="D169" s="190"/>
      <c r="E169" s="190"/>
      <c r="G169" s="134" t="s">
        <v>357</v>
      </c>
    </row>
    <row r="170" spans="3:7" ht="12" hidden="1" customHeight="1" x14ac:dyDescent="0.2">
      <c r="C170" s="190"/>
      <c r="D170" s="190"/>
      <c r="E170" s="190"/>
      <c r="G170" s="134" t="s">
        <v>358</v>
      </c>
    </row>
    <row r="171" spans="3:7" ht="12" hidden="1" customHeight="1" x14ac:dyDescent="0.2">
      <c r="C171" s="190"/>
      <c r="D171" s="190"/>
      <c r="E171" s="190"/>
      <c r="G171" s="134" t="s">
        <v>359</v>
      </c>
    </row>
    <row r="172" spans="3:7" ht="12" hidden="1" customHeight="1" x14ac:dyDescent="0.2">
      <c r="C172" s="190"/>
      <c r="D172" s="190"/>
      <c r="E172" s="190"/>
      <c r="G172" s="134" t="s">
        <v>360</v>
      </c>
    </row>
    <row r="173" spans="3:7" ht="24" hidden="1" x14ac:dyDescent="0.2">
      <c r="C173" s="190"/>
      <c r="D173" s="190"/>
      <c r="E173" s="190"/>
      <c r="G173" s="134" t="s">
        <v>361</v>
      </c>
    </row>
    <row r="174" spans="3:7" ht="36" hidden="1" customHeight="1" x14ac:dyDescent="0.2">
      <c r="C174" s="190"/>
      <c r="D174" s="190"/>
      <c r="E174" s="190"/>
      <c r="G174" s="134" t="s">
        <v>362</v>
      </c>
    </row>
    <row r="175" spans="3:7" ht="48" hidden="1" x14ac:dyDescent="0.2">
      <c r="C175" s="190"/>
      <c r="D175" s="190"/>
      <c r="E175" s="190"/>
      <c r="G175" s="134" t="s">
        <v>363</v>
      </c>
    </row>
    <row r="176" spans="3:7" ht="24" hidden="1" x14ac:dyDescent="0.2">
      <c r="C176" s="190"/>
      <c r="D176" s="190"/>
      <c r="E176" s="190"/>
      <c r="G176" s="134" t="s">
        <v>364</v>
      </c>
    </row>
    <row r="177" spans="7:7" ht="36" hidden="1" customHeight="1" x14ac:dyDescent="0.2">
      <c r="G177" s="134" t="s">
        <v>365</v>
      </c>
    </row>
  </sheetData>
  <sheetProtection selectLockedCells="1"/>
  <mergeCells count="25">
    <mergeCell ref="A62:A65"/>
    <mergeCell ref="A66:A69"/>
    <mergeCell ref="A70:A73"/>
    <mergeCell ref="A98:A101"/>
    <mergeCell ref="A74:A77"/>
    <mergeCell ref="A78:A81"/>
    <mergeCell ref="A82:A85"/>
    <mergeCell ref="A86:A89"/>
    <mergeCell ref="A90:A93"/>
    <mergeCell ref="A94:A97"/>
    <mergeCell ref="A42:A45"/>
    <mergeCell ref="A46:A49"/>
    <mergeCell ref="A50:A53"/>
    <mergeCell ref="A54:A57"/>
    <mergeCell ref="A58:A61"/>
    <mergeCell ref="A22:A25"/>
    <mergeCell ref="A26:A29"/>
    <mergeCell ref="A30:A33"/>
    <mergeCell ref="A34:A37"/>
    <mergeCell ref="A38:A41"/>
    <mergeCell ref="B2:G2"/>
    <mergeCell ref="A6:A9"/>
    <mergeCell ref="A10:A13"/>
    <mergeCell ref="A14:A17"/>
    <mergeCell ref="A18:A21"/>
  </mergeCell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7" tint="0.39997558519241921"/>
  </sheetPr>
  <dimension ref="A2:F388"/>
  <sheetViews>
    <sheetView zoomScale="80" zoomScaleNormal="80" workbookViewId="0">
      <selection activeCell="C10" sqref="C10"/>
    </sheetView>
  </sheetViews>
  <sheetFormatPr baseColWidth="10" defaultColWidth="9.33203125" defaultRowHeight="11.25" x14ac:dyDescent="0.2"/>
  <cols>
    <col min="1" max="1" width="32.1640625" style="98" customWidth="1"/>
    <col min="2" max="2" width="45.83203125" style="98" customWidth="1"/>
    <col min="3" max="4" width="40.6640625" style="129" customWidth="1"/>
    <col min="5" max="5" width="15.1640625" style="129" bestFit="1" customWidth="1"/>
    <col min="6" max="6" width="14.5" style="129" customWidth="1"/>
    <col min="7" max="256" width="12" customWidth="1"/>
  </cols>
  <sheetData>
    <row r="2" spans="1:6" ht="15.75" x14ac:dyDescent="0.25">
      <c r="B2" s="376" t="s">
        <v>366</v>
      </c>
      <c r="C2" s="376"/>
      <c r="D2" s="376"/>
      <c r="E2" s="376"/>
      <c r="F2" s="376"/>
    </row>
    <row r="3" spans="1:6" ht="12" thickBot="1" x14ac:dyDescent="0.25">
      <c r="C3" s="190"/>
      <c r="D3" s="190"/>
      <c r="E3" s="190"/>
      <c r="F3" s="190"/>
    </row>
    <row r="4" spans="1:6" s="25" customFormat="1" ht="58.5" customHeight="1" x14ac:dyDescent="0.2">
      <c r="A4" s="131" t="s">
        <v>367</v>
      </c>
      <c r="B4" s="62" t="s">
        <v>373</v>
      </c>
      <c r="C4" s="62" t="s">
        <v>335</v>
      </c>
      <c r="D4" s="62" t="s">
        <v>369</v>
      </c>
      <c r="E4" s="62" t="s">
        <v>370</v>
      </c>
      <c r="F4" s="62" t="s">
        <v>371</v>
      </c>
    </row>
    <row r="5" spans="1:6" ht="45.75" customHeight="1" x14ac:dyDescent="0.2">
      <c r="A5" s="381" t="str">
        <f>'ACCS VIGENCIA 2018'!B6</f>
        <v>Analisis del  Plan de operativo 2017</v>
      </c>
      <c r="B5" s="179" t="s">
        <v>978</v>
      </c>
      <c r="C5" s="182" t="s">
        <v>979</v>
      </c>
      <c r="D5" s="215" t="s">
        <v>378</v>
      </c>
      <c r="E5" s="216">
        <v>43112</v>
      </c>
      <c r="F5" s="216">
        <v>43435</v>
      </c>
    </row>
    <row r="6" spans="1:6" ht="45.75" customHeight="1" x14ac:dyDescent="0.2">
      <c r="A6" s="382"/>
      <c r="B6" s="179"/>
      <c r="C6" s="182"/>
      <c r="D6" s="182"/>
      <c r="E6" s="182"/>
      <c r="F6" s="182"/>
    </row>
    <row r="7" spans="1:6" ht="45.75" customHeight="1" x14ac:dyDescent="0.2">
      <c r="A7" s="382"/>
      <c r="B7" s="179"/>
      <c r="C7" s="182"/>
      <c r="D7" s="182"/>
      <c r="E7" s="182"/>
      <c r="F7" s="182"/>
    </row>
    <row r="8" spans="1:6" ht="45.75" customHeight="1" x14ac:dyDescent="0.2">
      <c r="A8" s="383"/>
      <c r="B8" s="179"/>
      <c r="C8" s="182"/>
      <c r="D8" s="182"/>
      <c r="E8" s="182"/>
      <c r="F8" s="182"/>
    </row>
    <row r="9" spans="1:6" ht="45.75" customHeight="1" x14ac:dyDescent="0.2">
      <c r="A9" s="381">
        <f>'ACCS VIGENCIA 2018'!B7</f>
        <v>0</v>
      </c>
      <c r="B9" s="179"/>
      <c r="C9" s="182"/>
      <c r="D9" s="182"/>
      <c r="E9" s="182"/>
      <c r="F9" s="182"/>
    </row>
    <row r="10" spans="1:6" ht="45.75" customHeight="1" x14ac:dyDescent="0.2">
      <c r="A10" s="382"/>
      <c r="B10" s="179"/>
      <c r="C10" s="182"/>
      <c r="D10" s="182"/>
      <c r="E10" s="182"/>
      <c r="F10" s="182"/>
    </row>
    <row r="11" spans="1:6" ht="45.75" customHeight="1" x14ac:dyDescent="0.2">
      <c r="A11" s="382"/>
      <c r="B11" s="179"/>
      <c r="C11" s="182"/>
      <c r="D11" s="182"/>
      <c r="E11" s="182"/>
      <c r="F11" s="182"/>
    </row>
    <row r="12" spans="1:6" ht="45.75" customHeight="1" x14ac:dyDescent="0.2">
      <c r="A12" s="383"/>
      <c r="B12" s="179"/>
      <c r="C12" s="182"/>
      <c r="D12" s="182"/>
      <c r="E12" s="182"/>
      <c r="F12" s="182"/>
    </row>
    <row r="13" spans="1:6" ht="45.75" customHeight="1" x14ac:dyDescent="0.2">
      <c r="A13" s="381">
        <f>'ACCS VIGENCIA 2018'!B8</f>
        <v>0</v>
      </c>
      <c r="B13" s="179"/>
      <c r="C13" s="182"/>
      <c r="D13" s="182"/>
      <c r="E13" s="182"/>
      <c r="F13" s="182"/>
    </row>
    <row r="14" spans="1:6" ht="45.75" customHeight="1" x14ac:dyDescent="0.2">
      <c r="A14" s="382"/>
      <c r="B14" s="179"/>
      <c r="C14" s="182"/>
      <c r="D14" s="182"/>
      <c r="E14" s="182"/>
      <c r="F14" s="182"/>
    </row>
    <row r="15" spans="1:6" ht="45.75" customHeight="1" x14ac:dyDescent="0.2">
      <c r="A15" s="382"/>
      <c r="B15" s="179"/>
      <c r="C15" s="182"/>
      <c r="D15" s="182"/>
      <c r="E15" s="182"/>
      <c r="F15" s="182"/>
    </row>
    <row r="16" spans="1:6" ht="45.75" customHeight="1" x14ac:dyDescent="0.2">
      <c r="A16" s="383"/>
      <c r="B16" s="179"/>
      <c r="C16" s="182"/>
      <c r="D16" s="182"/>
      <c r="E16" s="182"/>
      <c r="F16" s="182"/>
    </row>
    <row r="17" spans="1:6" ht="45.75" customHeight="1" x14ac:dyDescent="0.2">
      <c r="A17" s="381">
        <f>'ACCS VIGENCIA 2018'!B9</f>
        <v>0</v>
      </c>
      <c r="B17" s="179"/>
      <c r="C17" s="182"/>
      <c r="D17" s="182"/>
      <c r="E17" s="182"/>
      <c r="F17" s="182"/>
    </row>
    <row r="18" spans="1:6" ht="45.75" customHeight="1" x14ac:dyDescent="0.2">
      <c r="A18" s="382"/>
      <c r="B18" s="179"/>
      <c r="C18" s="182"/>
      <c r="D18" s="182"/>
      <c r="E18" s="182"/>
      <c r="F18" s="182"/>
    </row>
    <row r="19" spans="1:6" ht="45.75" customHeight="1" x14ac:dyDescent="0.2">
      <c r="A19" s="382"/>
      <c r="B19" s="179"/>
      <c r="C19" s="182"/>
      <c r="D19" s="182"/>
      <c r="E19" s="182"/>
      <c r="F19" s="182"/>
    </row>
    <row r="20" spans="1:6" ht="45.75" customHeight="1" x14ac:dyDescent="0.2">
      <c r="A20" s="383"/>
      <c r="B20" s="179"/>
      <c r="C20" s="182"/>
      <c r="D20" s="182"/>
      <c r="E20" s="182"/>
      <c r="F20" s="182"/>
    </row>
    <row r="21" spans="1:6" ht="45.75" customHeight="1" x14ac:dyDescent="0.2">
      <c r="A21" s="381" t="str">
        <f>'ACCS VIGENCIA 2018'!B10</f>
        <v>Evaluación de  las estrategias  utilizadas en el 2017</v>
      </c>
      <c r="B21" s="179" t="s">
        <v>980</v>
      </c>
      <c r="C21" s="182"/>
      <c r="D21" s="182"/>
      <c r="E21" s="182"/>
      <c r="F21" s="182"/>
    </row>
    <row r="22" spans="1:6" ht="45.75" customHeight="1" x14ac:dyDescent="0.2">
      <c r="A22" s="382"/>
      <c r="B22" s="179"/>
      <c r="C22" s="182"/>
      <c r="D22" s="182"/>
      <c r="E22" s="182"/>
      <c r="F22" s="182"/>
    </row>
    <row r="23" spans="1:6" ht="45.75" customHeight="1" x14ac:dyDescent="0.2">
      <c r="A23" s="382"/>
      <c r="B23" s="179"/>
      <c r="C23" s="182"/>
      <c r="D23" s="182"/>
      <c r="E23" s="182"/>
      <c r="F23" s="182"/>
    </row>
    <row r="24" spans="1:6" ht="45.75" customHeight="1" x14ac:dyDescent="0.2">
      <c r="A24" s="383"/>
      <c r="B24" s="179"/>
      <c r="C24" s="182"/>
      <c r="D24" s="182"/>
      <c r="E24" s="182"/>
      <c r="F24" s="182"/>
    </row>
    <row r="25" spans="1:6" ht="45.75" customHeight="1" x14ac:dyDescent="0.2">
      <c r="A25" s="381">
        <f>'ACCS VIGENCIA 2018'!B11</f>
        <v>0</v>
      </c>
      <c r="B25" s="179"/>
      <c r="C25" s="182"/>
      <c r="D25" s="182"/>
      <c r="E25" s="182"/>
      <c r="F25" s="182"/>
    </row>
    <row r="26" spans="1:6" ht="45.75" customHeight="1" x14ac:dyDescent="0.2">
      <c r="A26" s="382"/>
      <c r="B26" s="179"/>
      <c r="C26" s="182"/>
      <c r="D26" s="182"/>
      <c r="E26" s="182"/>
      <c r="F26" s="182"/>
    </row>
    <row r="27" spans="1:6" ht="45.75" customHeight="1" x14ac:dyDescent="0.2">
      <c r="A27" s="382"/>
      <c r="B27" s="179"/>
      <c r="C27" s="182"/>
      <c r="D27" s="182"/>
      <c r="E27" s="182"/>
      <c r="F27" s="182"/>
    </row>
    <row r="28" spans="1:6" ht="45.75" customHeight="1" x14ac:dyDescent="0.2">
      <c r="A28" s="383"/>
      <c r="B28" s="179"/>
      <c r="C28" s="182"/>
      <c r="D28" s="182"/>
      <c r="E28" s="182"/>
      <c r="F28" s="182"/>
    </row>
    <row r="29" spans="1:6" ht="45.75" customHeight="1" x14ac:dyDescent="0.2">
      <c r="A29" s="381">
        <f>'ACCS VIGENCIA 2018'!B12</f>
        <v>0</v>
      </c>
      <c r="B29" s="179"/>
      <c r="C29" s="182"/>
      <c r="D29" s="182"/>
      <c r="E29" s="182"/>
      <c r="F29" s="182"/>
    </row>
    <row r="30" spans="1:6" ht="45.75" customHeight="1" x14ac:dyDescent="0.2">
      <c r="A30" s="382"/>
      <c r="B30" s="179"/>
      <c r="C30" s="182"/>
      <c r="D30" s="182"/>
      <c r="E30" s="182"/>
      <c r="F30" s="182"/>
    </row>
    <row r="31" spans="1:6" ht="45.75" customHeight="1" x14ac:dyDescent="0.2">
      <c r="A31" s="382"/>
      <c r="B31" s="179"/>
      <c r="C31" s="182"/>
      <c r="D31" s="182"/>
      <c r="E31" s="182"/>
      <c r="F31" s="182"/>
    </row>
    <row r="32" spans="1:6" ht="45.75" customHeight="1" x14ac:dyDescent="0.2">
      <c r="A32" s="383"/>
      <c r="B32" s="179"/>
      <c r="C32" s="182"/>
      <c r="D32" s="182"/>
      <c r="E32" s="182"/>
      <c r="F32" s="182"/>
    </row>
    <row r="33" spans="1:6" ht="45.75" customHeight="1" x14ac:dyDescent="0.2">
      <c r="A33" s="381">
        <f>'ACCS VIGENCIA 2018'!B13</f>
        <v>0</v>
      </c>
      <c r="B33" s="179"/>
      <c r="C33" s="182"/>
      <c r="D33" s="182"/>
      <c r="E33" s="182"/>
      <c r="F33" s="182"/>
    </row>
    <row r="34" spans="1:6" ht="45.75" customHeight="1" x14ac:dyDescent="0.2">
      <c r="A34" s="382"/>
      <c r="B34" s="179"/>
      <c r="C34" s="182"/>
      <c r="D34" s="182"/>
      <c r="E34" s="182"/>
      <c r="F34" s="182"/>
    </row>
    <row r="35" spans="1:6" ht="45.75" customHeight="1" x14ac:dyDescent="0.2">
      <c r="A35" s="382"/>
      <c r="B35" s="179"/>
      <c r="C35" s="182"/>
      <c r="D35" s="182"/>
      <c r="E35" s="182"/>
      <c r="F35" s="182"/>
    </row>
    <row r="36" spans="1:6" ht="45.75" customHeight="1" x14ac:dyDescent="0.2">
      <c r="A36" s="383"/>
      <c r="B36" s="179"/>
      <c r="C36" s="182"/>
      <c r="D36" s="182"/>
      <c r="E36" s="182"/>
      <c r="F36" s="182"/>
    </row>
    <row r="37" spans="1:6" ht="45.75" customHeight="1" x14ac:dyDescent="0.2">
      <c r="A37" s="381" t="str">
        <f>'ACCS VIGENCIA 2018'!B14</f>
        <v>Analisis de la población  que solicitan el servicio educativo 2018</v>
      </c>
      <c r="B37" s="179" t="s">
        <v>980</v>
      </c>
      <c r="C37" s="182"/>
      <c r="D37" s="182"/>
      <c r="E37" s="182"/>
      <c r="F37" s="182"/>
    </row>
    <row r="38" spans="1:6" ht="45.75" customHeight="1" x14ac:dyDescent="0.2">
      <c r="A38" s="382"/>
      <c r="B38" s="179"/>
      <c r="C38" s="182"/>
      <c r="D38" s="182"/>
      <c r="E38" s="182"/>
      <c r="F38" s="182"/>
    </row>
    <row r="39" spans="1:6" ht="45.75" customHeight="1" x14ac:dyDescent="0.2">
      <c r="A39" s="382"/>
      <c r="B39" s="179"/>
      <c r="C39" s="182"/>
      <c r="D39" s="182"/>
      <c r="E39" s="182"/>
      <c r="F39" s="182"/>
    </row>
    <row r="40" spans="1:6" ht="45.75" customHeight="1" x14ac:dyDescent="0.2">
      <c r="A40" s="383"/>
      <c r="B40" s="179"/>
      <c r="C40" s="182"/>
      <c r="D40" s="182"/>
      <c r="E40" s="182"/>
      <c r="F40" s="182"/>
    </row>
    <row r="41" spans="1:6" ht="45.75" customHeight="1" x14ac:dyDescent="0.2">
      <c r="A41" s="381">
        <f>'ACCS VIGENCIA 2018'!B15</f>
        <v>0</v>
      </c>
      <c r="B41" s="179"/>
      <c r="C41" s="182"/>
      <c r="D41" s="182"/>
      <c r="E41" s="182"/>
      <c r="F41" s="182"/>
    </row>
    <row r="42" spans="1:6" ht="45.75" customHeight="1" x14ac:dyDescent="0.2">
      <c r="A42" s="382"/>
      <c r="B42" s="179"/>
      <c r="C42" s="182"/>
      <c r="D42" s="182"/>
      <c r="E42" s="182"/>
      <c r="F42" s="182"/>
    </row>
    <row r="43" spans="1:6" ht="45.75" customHeight="1" x14ac:dyDescent="0.2">
      <c r="A43" s="382"/>
      <c r="B43" s="179"/>
      <c r="C43" s="182"/>
      <c r="D43" s="182"/>
      <c r="E43" s="182"/>
      <c r="F43" s="182"/>
    </row>
    <row r="44" spans="1:6" ht="45.75" customHeight="1" x14ac:dyDescent="0.2">
      <c r="A44" s="383"/>
      <c r="B44" s="179"/>
      <c r="C44" s="182"/>
      <c r="D44" s="182"/>
      <c r="E44" s="182"/>
      <c r="F44" s="182"/>
    </row>
    <row r="45" spans="1:6" ht="45.75" customHeight="1" x14ac:dyDescent="0.2">
      <c r="A45" s="381">
        <f>'ACCS VIGENCIA 2018'!B16</f>
        <v>0</v>
      </c>
      <c r="B45" s="179"/>
      <c r="C45" s="182"/>
      <c r="D45" s="182"/>
      <c r="E45" s="182"/>
      <c r="F45" s="182"/>
    </row>
    <row r="46" spans="1:6" ht="45.75" customHeight="1" x14ac:dyDescent="0.2">
      <c r="A46" s="382"/>
      <c r="B46" s="179"/>
      <c r="C46" s="182"/>
      <c r="D46" s="182"/>
      <c r="E46" s="182"/>
      <c r="F46" s="182"/>
    </row>
    <row r="47" spans="1:6" ht="45.75" customHeight="1" x14ac:dyDescent="0.2">
      <c r="A47" s="382"/>
      <c r="B47" s="179"/>
      <c r="C47" s="182"/>
      <c r="D47" s="182"/>
      <c r="E47" s="182"/>
      <c r="F47" s="182"/>
    </row>
    <row r="48" spans="1:6" ht="45.75" customHeight="1" x14ac:dyDescent="0.2">
      <c r="A48" s="383"/>
      <c r="B48" s="179"/>
      <c r="C48" s="182"/>
      <c r="D48" s="182"/>
      <c r="E48" s="182"/>
      <c r="F48" s="182"/>
    </row>
    <row r="49" spans="1:6" ht="45.75" customHeight="1" x14ac:dyDescent="0.2">
      <c r="A49" s="381">
        <f>'ACCS VIGENCIA 2018'!B17</f>
        <v>0</v>
      </c>
      <c r="B49" s="179"/>
      <c r="C49" s="182"/>
      <c r="D49" s="182"/>
      <c r="E49" s="182"/>
      <c r="F49" s="182"/>
    </row>
    <row r="50" spans="1:6" ht="45.75" customHeight="1" x14ac:dyDescent="0.2">
      <c r="A50" s="382"/>
      <c r="B50" s="179"/>
      <c r="C50" s="182"/>
      <c r="D50" s="182"/>
      <c r="E50" s="182"/>
      <c r="F50" s="182"/>
    </row>
    <row r="51" spans="1:6" ht="45.75" customHeight="1" x14ac:dyDescent="0.2">
      <c r="A51" s="382"/>
      <c r="B51" s="179"/>
      <c r="C51" s="182"/>
      <c r="D51" s="182"/>
      <c r="E51" s="182"/>
      <c r="F51" s="182"/>
    </row>
    <row r="52" spans="1:6" ht="45.75" customHeight="1" x14ac:dyDescent="0.2">
      <c r="A52" s="383"/>
      <c r="B52" s="179"/>
      <c r="C52" s="182"/>
      <c r="D52" s="182"/>
      <c r="E52" s="182"/>
      <c r="F52" s="182"/>
    </row>
    <row r="53" spans="1:6" ht="45.75" customHeight="1" x14ac:dyDescent="0.2">
      <c r="A53" s="381" t="str">
        <f>'ACCS VIGENCIA 2018'!B18</f>
        <v>Continuidad  a población que continua en la institución</v>
      </c>
      <c r="B53" s="179" t="s">
        <v>981</v>
      </c>
      <c r="C53" s="182"/>
      <c r="D53" s="182"/>
      <c r="E53" s="182"/>
      <c r="F53" s="182"/>
    </row>
    <row r="54" spans="1:6" ht="45.75" customHeight="1" x14ac:dyDescent="0.2">
      <c r="A54" s="382"/>
      <c r="B54" s="179"/>
      <c r="C54" s="182"/>
      <c r="D54" s="182"/>
      <c r="E54" s="182"/>
      <c r="F54" s="182"/>
    </row>
    <row r="55" spans="1:6" ht="45.75" customHeight="1" x14ac:dyDescent="0.2">
      <c r="A55" s="382"/>
      <c r="B55" s="179"/>
      <c r="C55" s="182"/>
      <c r="D55" s="182"/>
      <c r="E55" s="182"/>
      <c r="F55" s="182"/>
    </row>
    <row r="56" spans="1:6" ht="45.75" customHeight="1" x14ac:dyDescent="0.2">
      <c r="A56" s="383"/>
      <c r="B56" s="179"/>
      <c r="C56" s="182"/>
      <c r="D56" s="182"/>
      <c r="E56" s="182"/>
      <c r="F56" s="182"/>
    </row>
    <row r="57" spans="1:6" ht="45.75" customHeight="1" x14ac:dyDescent="0.2">
      <c r="A57" s="381">
        <f>'ACCS VIGENCIA 2018'!B19</f>
        <v>0</v>
      </c>
      <c r="B57" s="179"/>
      <c r="C57" s="182"/>
      <c r="D57" s="182"/>
      <c r="E57" s="182"/>
      <c r="F57" s="182"/>
    </row>
    <row r="58" spans="1:6" ht="45.75" customHeight="1" x14ac:dyDescent="0.2">
      <c r="A58" s="382"/>
      <c r="B58" s="179"/>
      <c r="C58" s="182"/>
      <c r="D58" s="182"/>
      <c r="E58" s="182"/>
      <c r="F58" s="182"/>
    </row>
    <row r="59" spans="1:6" ht="45.75" customHeight="1" x14ac:dyDescent="0.2">
      <c r="A59" s="382"/>
      <c r="B59" s="179"/>
      <c r="C59" s="182"/>
      <c r="D59" s="182"/>
      <c r="E59" s="182"/>
      <c r="F59" s="182"/>
    </row>
    <row r="60" spans="1:6" ht="45.75" customHeight="1" x14ac:dyDescent="0.2">
      <c r="A60" s="383"/>
      <c r="B60" s="179"/>
      <c r="C60" s="182"/>
      <c r="D60" s="182"/>
      <c r="E60" s="182"/>
      <c r="F60" s="182"/>
    </row>
    <row r="61" spans="1:6" ht="45.75" customHeight="1" x14ac:dyDescent="0.2">
      <c r="A61" s="381">
        <f>'ACCS VIGENCIA 2018'!B20</f>
        <v>0</v>
      </c>
      <c r="B61" s="179"/>
      <c r="C61" s="182"/>
      <c r="D61" s="182"/>
      <c r="E61" s="182"/>
      <c r="F61" s="182"/>
    </row>
    <row r="62" spans="1:6" ht="45.75" customHeight="1" x14ac:dyDescent="0.2">
      <c r="A62" s="382"/>
      <c r="B62" s="179"/>
      <c r="C62" s="182"/>
      <c r="D62" s="182"/>
      <c r="E62" s="182"/>
      <c r="F62" s="182"/>
    </row>
    <row r="63" spans="1:6" ht="45.75" customHeight="1" x14ac:dyDescent="0.2">
      <c r="A63" s="382"/>
      <c r="B63" s="179"/>
      <c r="C63" s="182"/>
      <c r="D63" s="182"/>
      <c r="E63" s="182"/>
      <c r="F63" s="182"/>
    </row>
    <row r="64" spans="1:6" ht="45.75" customHeight="1" x14ac:dyDescent="0.2">
      <c r="A64" s="383"/>
      <c r="B64" s="179"/>
      <c r="C64" s="182"/>
      <c r="D64" s="182"/>
      <c r="E64" s="182"/>
      <c r="F64" s="182"/>
    </row>
    <row r="65" spans="1:6" ht="45.75" customHeight="1" x14ac:dyDescent="0.2">
      <c r="A65" s="381">
        <f>'ACCS VIGENCIA 2018'!B21</f>
        <v>0</v>
      </c>
      <c r="B65" s="179"/>
      <c r="C65" s="182"/>
      <c r="D65" s="182"/>
      <c r="E65" s="182"/>
      <c r="F65" s="182"/>
    </row>
    <row r="66" spans="1:6" ht="45.75" customHeight="1" x14ac:dyDescent="0.2">
      <c r="A66" s="382"/>
      <c r="B66" s="179"/>
      <c r="C66" s="182"/>
      <c r="D66" s="182"/>
      <c r="E66" s="182"/>
      <c r="F66" s="182"/>
    </row>
    <row r="67" spans="1:6" ht="45.75" customHeight="1" x14ac:dyDescent="0.2">
      <c r="A67" s="382"/>
      <c r="B67" s="179"/>
      <c r="C67" s="182"/>
      <c r="D67" s="182"/>
      <c r="E67" s="182"/>
      <c r="F67" s="182"/>
    </row>
    <row r="68" spans="1:6" ht="45.75" customHeight="1" x14ac:dyDescent="0.2">
      <c r="A68" s="383"/>
      <c r="B68" s="179"/>
      <c r="C68" s="182"/>
      <c r="D68" s="182"/>
      <c r="E68" s="182"/>
      <c r="F68" s="182"/>
    </row>
    <row r="69" spans="1:6" ht="45.75" customHeight="1" x14ac:dyDescent="0.2">
      <c r="A69" s="381" t="str">
        <f>'ACCS VIGENCIA 2018'!B22</f>
        <v>Evaluación del  proceso realizado al  plan de estudios en el año anterior 2017</v>
      </c>
      <c r="B69" s="179" t="s">
        <v>982</v>
      </c>
      <c r="C69" s="182"/>
      <c r="D69" s="182"/>
      <c r="E69" s="182"/>
      <c r="F69" s="182"/>
    </row>
    <row r="70" spans="1:6" ht="45.75" customHeight="1" x14ac:dyDescent="0.2">
      <c r="A70" s="382"/>
      <c r="B70" s="179"/>
      <c r="C70" s="182"/>
      <c r="D70" s="182"/>
      <c r="E70" s="182"/>
      <c r="F70" s="182"/>
    </row>
    <row r="71" spans="1:6" ht="45.75" customHeight="1" x14ac:dyDescent="0.2">
      <c r="A71" s="382"/>
      <c r="B71" s="179"/>
      <c r="C71" s="182"/>
      <c r="D71" s="182"/>
      <c r="E71" s="182"/>
      <c r="F71" s="182"/>
    </row>
    <row r="72" spans="1:6" ht="45.75" customHeight="1" x14ac:dyDescent="0.2">
      <c r="A72" s="383"/>
      <c r="B72" s="179"/>
      <c r="C72" s="182"/>
      <c r="D72" s="182"/>
      <c r="E72" s="182"/>
      <c r="F72" s="182"/>
    </row>
    <row r="73" spans="1:6" ht="45.75" customHeight="1" x14ac:dyDescent="0.2">
      <c r="A73" s="381">
        <f>'ACCS VIGENCIA 2018'!B23</f>
        <v>0</v>
      </c>
      <c r="B73" s="179"/>
      <c r="C73" s="182"/>
      <c r="D73" s="182"/>
      <c r="E73" s="182"/>
      <c r="F73" s="182"/>
    </row>
    <row r="74" spans="1:6" ht="45.75" customHeight="1" x14ac:dyDescent="0.2">
      <c r="A74" s="382"/>
      <c r="B74" s="179"/>
      <c r="C74" s="182"/>
      <c r="D74" s="182"/>
      <c r="E74" s="182"/>
      <c r="F74" s="182"/>
    </row>
    <row r="75" spans="1:6" ht="45.75" customHeight="1" x14ac:dyDescent="0.2">
      <c r="A75" s="382"/>
      <c r="B75" s="179"/>
      <c r="C75" s="182"/>
      <c r="D75" s="182"/>
      <c r="E75" s="182"/>
      <c r="F75" s="182"/>
    </row>
    <row r="76" spans="1:6" ht="45.75" customHeight="1" x14ac:dyDescent="0.2">
      <c r="A76" s="383"/>
      <c r="B76" s="179"/>
      <c r="C76" s="182"/>
      <c r="D76" s="182"/>
      <c r="E76" s="182"/>
      <c r="F76" s="182"/>
    </row>
    <row r="77" spans="1:6" ht="45.75" customHeight="1" x14ac:dyDescent="0.2">
      <c r="A77" s="381">
        <f>'ACCS VIGENCIA 2018'!B24</f>
        <v>0</v>
      </c>
      <c r="B77" s="179"/>
      <c r="C77" s="182"/>
      <c r="D77" s="182"/>
      <c r="E77" s="182"/>
      <c r="F77" s="182"/>
    </row>
    <row r="78" spans="1:6" ht="45.75" customHeight="1" x14ac:dyDescent="0.2">
      <c r="A78" s="382"/>
      <c r="B78" s="179"/>
      <c r="C78" s="182"/>
      <c r="D78" s="182"/>
      <c r="E78" s="182"/>
      <c r="F78" s="182"/>
    </row>
    <row r="79" spans="1:6" ht="45.75" customHeight="1" x14ac:dyDescent="0.2">
      <c r="A79" s="382"/>
      <c r="B79" s="179"/>
      <c r="C79" s="182"/>
      <c r="D79" s="182"/>
      <c r="E79" s="182"/>
      <c r="F79" s="182"/>
    </row>
    <row r="80" spans="1:6" ht="45.75" customHeight="1" x14ac:dyDescent="0.2">
      <c r="A80" s="383"/>
      <c r="B80" s="179"/>
      <c r="C80" s="182"/>
      <c r="D80" s="182"/>
      <c r="E80" s="182"/>
      <c r="F80" s="182"/>
    </row>
    <row r="81" spans="1:6" ht="45.75" customHeight="1" x14ac:dyDescent="0.2">
      <c r="A81" s="381">
        <f>'ACCS VIGENCIA 2018'!B25</f>
        <v>0</v>
      </c>
      <c r="B81" s="179"/>
      <c r="C81" s="182"/>
      <c r="D81" s="182"/>
      <c r="E81" s="182"/>
      <c r="F81" s="182"/>
    </row>
    <row r="82" spans="1:6" ht="45.75" customHeight="1" x14ac:dyDescent="0.2">
      <c r="A82" s="382"/>
      <c r="B82" s="179"/>
      <c r="C82" s="182"/>
      <c r="D82" s="182"/>
      <c r="E82" s="182"/>
      <c r="F82" s="182"/>
    </row>
    <row r="83" spans="1:6" ht="45.75" customHeight="1" x14ac:dyDescent="0.2">
      <c r="A83" s="382"/>
      <c r="B83" s="179"/>
      <c r="C83" s="182"/>
      <c r="D83" s="182"/>
      <c r="E83" s="182"/>
      <c r="F83" s="182"/>
    </row>
    <row r="84" spans="1:6" ht="45.75" customHeight="1" x14ac:dyDescent="0.2">
      <c r="A84" s="383"/>
      <c r="B84" s="179"/>
      <c r="C84" s="182"/>
      <c r="D84" s="182"/>
      <c r="E84" s="182"/>
      <c r="F84" s="182"/>
    </row>
    <row r="85" spans="1:6" ht="45.75" customHeight="1" x14ac:dyDescent="0.2">
      <c r="A85" s="381" t="str">
        <f>'ACCS VIGENCIA 2018'!B26</f>
        <v>Según los resultados de la evaluación del 2017</v>
      </c>
      <c r="B85" s="179" t="s">
        <v>980</v>
      </c>
      <c r="C85" s="182"/>
      <c r="D85" s="182"/>
      <c r="E85" s="182"/>
      <c r="F85" s="182"/>
    </row>
    <row r="86" spans="1:6" ht="45.75" customHeight="1" x14ac:dyDescent="0.2">
      <c r="A86" s="382"/>
      <c r="B86" s="179"/>
      <c r="C86" s="182"/>
      <c r="D86" s="182"/>
      <c r="E86" s="182"/>
      <c r="F86" s="182"/>
    </row>
    <row r="87" spans="1:6" ht="45.75" customHeight="1" x14ac:dyDescent="0.2">
      <c r="A87" s="382"/>
      <c r="B87" s="179"/>
      <c r="C87" s="182"/>
      <c r="D87" s="182"/>
      <c r="E87" s="182"/>
      <c r="F87" s="182"/>
    </row>
    <row r="88" spans="1:6" ht="45.75" customHeight="1" x14ac:dyDescent="0.2">
      <c r="A88" s="383"/>
      <c r="B88" s="179"/>
      <c r="C88" s="182"/>
      <c r="D88" s="182"/>
      <c r="E88" s="182"/>
      <c r="F88" s="182"/>
    </row>
    <row r="89" spans="1:6" ht="45.75" customHeight="1" x14ac:dyDescent="0.2">
      <c r="A89" s="381">
        <f>'ACCS VIGENCIA 2018'!B27</f>
        <v>0</v>
      </c>
      <c r="B89" s="179"/>
      <c r="C89" s="182"/>
      <c r="D89" s="182"/>
      <c r="E89" s="182"/>
      <c r="F89" s="182"/>
    </row>
    <row r="90" spans="1:6" ht="45.75" customHeight="1" x14ac:dyDescent="0.2">
      <c r="A90" s="382"/>
      <c r="B90" s="179"/>
      <c r="C90" s="182"/>
      <c r="D90" s="182"/>
      <c r="E90" s="182"/>
      <c r="F90" s="182"/>
    </row>
    <row r="91" spans="1:6" ht="45.75" customHeight="1" x14ac:dyDescent="0.2">
      <c r="A91" s="382"/>
      <c r="B91" s="179"/>
      <c r="C91" s="182"/>
      <c r="D91" s="182"/>
      <c r="E91" s="182"/>
      <c r="F91" s="182"/>
    </row>
    <row r="92" spans="1:6" ht="45.75" customHeight="1" x14ac:dyDescent="0.2">
      <c r="A92" s="383"/>
      <c r="B92" s="179"/>
      <c r="C92" s="182"/>
      <c r="D92" s="182"/>
      <c r="E92" s="182"/>
      <c r="F92" s="182"/>
    </row>
    <row r="93" spans="1:6" ht="45.75" customHeight="1" x14ac:dyDescent="0.2">
      <c r="A93" s="381">
        <f>'ACCS VIGENCIA 2018'!B28</f>
        <v>0</v>
      </c>
      <c r="B93" s="179"/>
      <c r="C93" s="182"/>
      <c r="D93" s="182"/>
      <c r="E93" s="182"/>
      <c r="F93" s="182"/>
    </row>
    <row r="94" spans="1:6" ht="45.75" customHeight="1" x14ac:dyDescent="0.2">
      <c r="A94" s="382"/>
      <c r="B94" s="179"/>
      <c r="C94" s="182"/>
      <c r="D94" s="182"/>
      <c r="E94" s="182"/>
      <c r="F94" s="182"/>
    </row>
    <row r="95" spans="1:6" ht="45.75" customHeight="1" x14ac:dyDescent="0.2">
      <c r="A95" s="382"/>
      <c r="B95" s="179"/>
      <c r="C95" s="182"/>
      <c r="D95" s="182"/>
      <c r="E95" s="182"/>
      <c r="F95" s="182"/>
    </row>
    <row r="96" spans="1:6" ht="45.75" customHeight="1" x14ac:dyDescent="0.2">
      <c r="A96" s="383"/>
      <c r="B96" s="179"/>
      <c r="C96" s="182"/>
      <c r="D96" s="182"/>
      <c r="E96" s="182"/>
      <c r="F96" s="182"/>
    </row>
    <row r="97" spans="1:6" ht="45.75" customHeight="1" x14ac:dyDescent="0.2">
      <c r="A97" s="381">
        <f>'ACCS VIGENCIA 2018'!B29</f>
        <v>0</v>
      </c>
      <c r="B97" s="179"/>
      <c r="C97" s="182"/>
      <c r="D97" s="182"/>
      <c r="E97" s="182"/>
      <c r="F97" s="182"/>
    </row>
    <row r="98" spans="1:6" ht="45.75" customHeight="1" x14ac:dyDescent="0.2">
      <c r="A98" s="382"/>
      <c r="B98" s="179"/>
      <c r="C98" s="182"/>
      <c r="D98" s="182"/>
      <c r="E98" s="182"/>
      <c r="F98" s="182"/>
    </row>
    <row r="99" spans="1:6" ht="45.75" customHeight="1" x14ac:dyDescent="0.2">
      <c r="A99" s="382"/>
      <c r="B99" s="179"/>
      <c r="C99" s="182"/>
      <c r="D99" s="182"/>
      <c r="E99" s="182"/>
      <c r="F99" s="182"/>
    </row>
    <row r="100" spans="1:6" ht="45.75" customHeight="1" x14ac:dyDescent="0.2">
      <c r="A100" s="383"/>
      <c r="B100" s="179"/>
      <c r="C100" s="182"/>
      <c r="D100" s="182"/>
      <c r="E100" s="182"/>
      <c r="F100" s="182"/>
    </row>
    <row r="101" spans="1:6" ht="45.75" customHeight="1" x14ac:dyDescent="0.2">
      <c r="A101" s="381">
        <f>'ACCS VIGENCIA 2018'!B30</f>
        <v>0</v>
      </c>
      <c r="B101" s="179"/>
      <c r="C101" s="182"/>
      <c r="D101" s="182"/>
      <c r="E101" s="182"/>
      <c r="F101" s="182"/>
    </row>
    <row r="102" spans="1:6" ht="45.75" customHeight="1" x14ac:dyDescent="0.2">
      <c r="A102" s="382"/>
      <c r="B102" s="179"/>
      <c r="C102" s="182"/>
      <c r="D102" s="182"/>
      <c r="E102" s="182"/>
      <c r="F102" s="182"/>
    </row>
    <row r="103" spans="1:6" ht="45.75" customHeight="1" x14ac:dyDescent="0.2">
      <c r="A103" s="382"/>
      <c r="B103" s="179"/>
      <c r="C103" s="182"/>
      <c r="D103" s="182"/>
      <c r="E103" s="182"/>
      <c r="F103" s="182"/>
    </row>
    <row r="104" spans="1:6" ht="45.75" customHeight="1" x14ac:dyDescent="0.2">
      <c r="A104" s="383"/>
      <c r="B104" s="179"/>
      <c r="C104" s="182"/>
      <c r="D104" s="182"/>
      <c r="E104" s="182"/>
      <c r="F104" s="182"/>
    </row>
    <row r="105" spans="1:6" ht="45.75" customHeight="1" x14ac:dyDescent="0.2">
      <c r="A105" s="381">
        <f>'ACCS VIGENCIA 2018'!B31</f>
        <v>0</v>
      </c>
      <c r="B105" s="179"/>
      <c r="C105" s="182"/>
      <c r="D105" s="182"/>
      <c r="E105" s="182"/>
      <c r="F105" s="182"/>
    </row>
    <row r="106" spans="1:6" ht="45.75" customHeight="1" x14ac:dyDescent="0.2">
      <c r="A106" s="382"/>
      <c r="B106" s="179"/>
      <c r="C106" s="182"/>
      <c r="D106" s="182"/>
      <c r="E106" s="182"/>
      <c r="F106" s="182"/>
    </row>
    <row r="107" spans="1:6" ht="45.75" customHeight="1" x14ac:dyDescent="0.2">
      <c r="A107" s="382"/>
      <c r="B107" s="179"/>
      <c r="C107" s="182"/>
      <c r="D107" s="182"/>
      <c r="E107" s="182"/>
      <c r="F107" s="182"/>
    </row>
    <row r="108" spans="1:6" ht="45.75" customHeight="1" x14ac:dyDescent="0.2">
      <c r="A108" s="383"/>
      <c r="B108" s="179"/>
      <c r="C108" s="182"/>
      <c r="D108" s="182"/>
      <c r="E108" s="182"/>
      <c r="F108" s="182"/>
    </row>
    <row r="109" spans="1:6" ht="45.75" customHeight="1" x14ac:dyDescent="0.2">
      <c r="A109" s="381">
        <f>'ACCS VIGENCIA 2018'!B32</f>
        <v>0</v>
      </c>
      <c r="B109" s="179"/>
      <c r="C109" s="182"/>
      <c r="D109" s="182"/>
      <c r="E109" s="182"/>
      <c r="F109" s="182"/>
    </row>
    <row r="110" spans="1:6" ht="45.75" customHeight="1" x14ac:dyDescent="0.2">
      <c r="A110" s="382"/>
      <c r="B110" s="179"/>
      <c r="C110" s="182"/>
      <c r="D110" s="182"/>
      <c r="E110" s="182"/>
      <c r="F110" s="182"/>
    </row>
    <row r="111" spans="1:6" ht="45.75" customHeight="1" x14ac:dyDescent="0.2">
      <c r="A111" s="382"/>
      <c r="B111" s="179"/>
      <c r="C111" s="182"/>
      <c r="D111" s="182"/>
      <c r="E111" s="182"/>
      <c r="F111" s="182"/>
    </row>
    <row r="112" spans="1:6" ht="45.75" customHeight="1" x14ac:dyDescent="0.2">
      <c r="A112" s="383"/>
      <c r="B112" s="179"/>
      <c r="C112" s="182"/>
      <c r="D112" s="182"/>
      <c r="E112" s="182"/>
      <c r="F112" s="182"/>
    </row>
    <row r="113" spans="1:6" ht="45.75" customHeight="1" x14ac:dyDescent="0.2">
      <c r="A113" s="381">
        <f>'ACCS VIGENCIA 2018'!B33</f>
        <v>0</v>
      </c>
      <c r="B113" s="179"/>
      <c r="C113" s="182"/>
      <c r="D113" s="182"/>
      <c r="E113" s="182"/>
      <c r="F113" s="182"/>
    </row>
    <row r="114" spans="1:6" ht="45.75" customHeight="1" x14ac:dyDescent="0.2">
      <c r="A114" s="382"/>
      <c r="B114" s="179"/>
      <c r="C114" s="182"/>
      <c r="D114" s="182"/>
      <c r="E114" s="182"/>
      <c r="F114" s="182"/>
    </row>
    <row r="115" spans="1:6" ht="45.75" customHeight="1" x14ac:dyDescent="0.2">
      <c r="A115" s="382"/>
      <c r="B115" s="179"/>
      <c r="C115" s="182"/>
      <c r="D115" s="182"/>
      <c r="E115" s="182"/>
      <c r="F115" s="182"/>
    </row>
    <row r="116" spans="1:6" ht="45.75" customHeight="1" x14ac:dyDescent="0.2">
      <c r="A116" s="383"/>
      <c r="B116" s="179"/>
      <c r="C116" s="182"/>
      <c r="D116" s="182"/>
      <c r="E116" s="182"/>
      <c r="F116" s="182"/>
    </row>
    <row r="117" spans="1:6" ht="45.75" customHeight="1" x14ac:dyDescent="0.2">
      <c r="A117" s="381">
        <f>'ACCS VIGENCIA 2018'!B34</f>
        <v>0</v>
      </c>
      <c r="B117" s="179"/>
      <c r="C117" s="182"/>
      <c r="D117" s="182"/>
      <c r="E117" s="182"/>
      <c r="F117" s="182"/>
    </row>
    <row r="118" spans="1:6" ht="45.75" customHeight="1" x14ac:dyDescent="0.2">
      <c r="A118" s="382"/>
      <c r="B118" s="179"/>
      <c r="C118" s="182"/>
      <c r="D118" s="182"/>
      <c r="E118" s="182"/>
      <c r="F118" s="182"/>
    </row>
    <row r="119" spans="1:6" ht="45.75" customHeight="1" x14ac:dyDescent="0.2">
      <c r="A119" s="382"/>
      <c r="B119" s="179"/>
      <c r="C119" s="182"/>
      <c r="D119" s="182"/>
      <c r="E119" s="182"/>
      <c r="F119" s="182"/>
    </row>
    <row r="120" spans="1:6" ht="45.75" customHeight="1" x14ac:dyDescent="0.2">
      <c r="A120" s="383"/>
      <c r="B120" s="179"/>
      <c r="C120" s="182"/>
      <c r="D120" s="182"/>
      <c r="E120" s="182"/>
      <c r="F120" s="182"/>
    </row>
    <row r="121" spans="1:6" ht="45.75" customHeight="1" x14ac:dyDescent="0.2">
      <c r="A121" s="381">
        <f>'ACCS VIGENCIA 2018'!B35</f>
        <v>0</v>
      </c>
      <c r="B121" s="179"/>
      <c r="C121" s="182"/>
      <c r="D121" s="182"/>
      <c r="E121" s="182"/>
      <c r="F121" s="182"/>
    </row>
    <row r="122" spans="1:6" ht="45.75" customHeight="1" x14ac:dyDescent="0.2">
      <c r="A122" s="382"/>
      <c r="B122" s="179"/>
      <c r="C122" s="182"/>
      <c r="D122" s="182"/>
      <c r="E122" s="182"/>
      <c r="F122" s="182"/>
    </row>
    <row r="123" spans="1:6" ht="45.75" customHeight="1" x14ac:dyDescent="0.2">
      <c r="A123" s="382"/>
      <c r="B123" s="179"/>
      <c r="C123" s="182"/>
      <c r="D123" s="182"/>
      <c r="E123" s="182"/>
      <c r="F123" s="182"/>
    </row>
    <row r="124" spans="1:6" ht="45.75" customHeight="1" x14ac:dyDescent="0.2">
      <c r="A124" s="383"/>
      <c r="B124" s="179"/>
      <c r="C124" s="182"/>
      <c r="D124" s="182"/>
      <c r="E124" s="182"/>
      <c r="F124" s="182"/>
    </row>
    <row r="125" spans="1:6" ht="45.75" customHeight="1" x14ac:dyDescent="0.2">
      <c r="A125" s="381">
        <f>'ACCS VIGENCIA 2018'!B36</f>
        <v>0</v>
      </c>
      <c r="B125" s="179"/>
      <c r="C125" s="182"/>
      <c r="D125" s="182"/>
      <c r="E125" s="182"/>
      <c r="F125" s="182"/>
    </row>
    <row r="126" spans="1:6" ht="45.75" customHeight="1" x14ac:dyDescent="0.2">
      <c r="A126" s="382"/>
      <c r="B126" s="179"/>
      <c r="C126" s="182"/>
      <c r="D126" s="182"/>
      <c r="E126" s="182"/>
      <c r="F126" s="182"/>
    </row>
    <row r="127" spans="1:6" ht="45.75" customHeight="1" x14ac:dyDescent="0.2">
      <c r="A127" s="382"/>
      <c r="B127" s="179"/>
      <c r="C127" s="182"/>
      <c r="D127" s="182"/>
      <c r="E127" s="182"/>
      <c r="F127" s="182"/>
    </row>
    <row r="128" spans="1:6" ht="45.75" customHeight="1" x14ac:dyDescent="0.2">
      <c r="A128" s="383"/>
      <c r="B128" s="179"/>
      <c r="C128" s="182"/>
      <c r="D128" s="182"/>
      <c r="E128" s="182"/>
      <c r="F128" s="182"/>
    </row>
    <row r="129" spans="1:6" ht="45.75" customHeight="1" x14ac:dyDescent="0.2">
      <c r="A129" s="381">
        <f>'ACCS VIGENCIA 2018'!B37</f>
        <v>0</v>
      </c>
      <c r="B129" s="179"/>
      <c r="C129" s="182"/>
      <c r="D129" s="182"/>
      <c r="E129" s="182"/>
      <c r="F129" s="182"/>
    </row>
    <row r="130" spans="1:6" ht="45.75" customHeight="1" x14ac:dyDescent="0.2">
      <c r="A130" s="382"/>
      <c r="B130" s="179"/>
      <c r="C130" s="182"/>
      <c r="D130" s="182"/>
      <c r="E130" s="182"/>
      <c r="F130" s="182"/>
    </row>
    <row r="131" spans="1:6" ht="45.75" customHeight="1" x14ac:dyDescent="0.2">
      <c r="A131" s="382"/>
      <c r="B131" s="179"/>
      <c r="C131" s="182"/>
      <c r="D131" s="182"/>
      <c r="E131" s="182"/>
      <c r="F131" s="182"/>
    </row>
    <row r="132" spans="1:6" ht="45.75" customHeight="1" x14ac:dyDescent="0.2">
      <c r="A132" s="383"/>
      <c r="B132" s="179"/>
      <c r="C132" s="182"/>
      <c r="D132" s="182"/>
      <c r="E132" s="182"/>
      <c r="F132" s="182"/>
    </row>
    <row r="133" spans="1:6" ht="45.75" customHeight="1" x14ac:dyDescent="0.2">
      <c r="A133" s="381" t="str">
        <f>'ACCS VIGENCIA 2018'!B38</f>
        <v>Continuidad   del  proceso de mejoramiento  y liderazgo</v>
      </c>
      <c r="B133" s="179" t="s">
        <v>983</v>
      </c>
      <c r="C133" s="182"/>
      <c r="D133" s="182"/>
      <c r="E133" s="182"/>
      <c r="F133" s="182"/>
    </row>
    <row r="134" spans="1:6" ht="45.75" customHeight="1" x14ac:dyDescent="0.2">
      <c r="A134" s="382"/>
      <c r="B134" s="179"/>
      <c r="C134" s="182"/>
      <c r="D134" s="182"/>
      <c r="E134" s="182"/>
      <c r="F134" s="182"/>
    </row>
    <row r="135" spans="1:6" ht="45.75" customHeight="1" x14ac:dyDescent="0.2">
      <c r="A135" s="382"/>
      <c r="B135" s="179"/>
      <c r="C135" s="182"/>
      <c r="D135" s="182"/>
      <c r="E135" s="182"/>
      <c r="F135" s="182"/>
    </row>
    <row r="136" spans="1:6" ht="45.75" customHeight="1" x14ac:dyDescent="0.2">
      <c r="A136" s="383"/>
      <c r="B136" s="179"/>
      <c r="C136" s="182"/>
      <c r="D136" s="182"/>
      <c r="E136" s="182"/>
      <c r="F136" s="182"/>
    </row>
    <row r="137" spans="1:6" ht="45.75" customHeight="1" x14ac:dyDescent="0.2">
      <c r="A137" s="381">
        <f>'ACCS VIGENCIA 2018'!B39</f>
        <v>0</v>
      </c>
      <c r="B137" s="179"/>
      <c r="C137" s="182"/>
      <c r="D137" s="182"/>
      <c r="E137" s="182"/>
      <c r="F137" s="182"/>
    </row>
    <row r="138" spans="1:6" ht="45.75" customHeight="1" x14ac:dyDescent="0.2">
      <c r="A138" s="382"/>
      <c r="B138" s="179"/>
      <c r="C138" s="182"/>
      <c r="D138" s="182"/>
      <c r="E138" s="182"/>
      <c r="F138" s="182"/>
    </row>
    <row r="139" spans="1:6" ht="45.75" customHeight="1" x14ac:dyDescent="0.2">
      <c r="A139" s="382"/>
      <c r="B139" s="179"/>
      <c r="C139" s="182"/>
      <c r="D139" s="182"/>
      <c r="E139" s="182"/>
      <c r="F139" s="182"/>
    </row>
    <row r="140" spans="1:6" ht="45.75" customHeight="1" x14ac:dyDescent="0.2">
      <c r="A140" s="383"/>
      <c r="B140" s="179"/>
      <c r="C140" s="182"/>
      <c r="D140" s="182"/>
      <c r="E140" s="182"/>
      <c r="F140" s="182"/>
    </row>
    <row r="141" spans="1:6" ht="45.75" customHeight="1" x14ac:dyDescent="0.2">
      <c r="A141" s="381">
        <f>'ACCS VIGENCIA 2018'!B40</f>
        <v>0</v>
      </c>
      <c r="B141" s="179"/>
      <c r="C141" s="182"/>
      <c r="D141" s="182"/>
      <c r="E141" s="182"/>
      <c r="F141" s="182"/>
    </row>
    <row r="142" spans="1:6" ht="45.75" customHeight="1" x14ac:dyDescent="0.2">
      <c r="A142" s="382"/>
      <c r="B142" s="179"/>
      <c r="C142" s="182"/>
      <c r="D142" s="182"/>
      <c r="E142" s="182"/>
      <c r="F142" s="182"/>
    </row>
    <row r="143" spans="1:6" ht="45.75" customHeight="1" x14ac:dyDescent="0.2">
      <c r="A143" s="382"/>
      <c r="B143" s="179"/>
      <c r="C143" s="182"/>
      <c r="D143" s="182"/>
      <c r="E143" s="182"/>
      <c r="F143" s="182"/>
    </row>
    <row r="144" spans="1:6" ht="45.75" customHeight="1" x14ac:dyDescent="0.2">
      <c r="A144" s="383"/>
      <c r="B144" s="179"/>
      <c r="C144" s="182"/>
      <c r="D144" s="182"/>
      <c r="E144" s="182"/>
      <c r="F144" s="182"/>
    </row>
    <row r="145" spans="1:6" ht="45.75" customHeight="1" x14ac:dyDescent="0.2">
      <c r="A145" s="381">
        <f>'ACCS VIGENCIA 2018'!B41</f>
        <v>0</v>
      </c>
      <c r="B145" s="179"/>
      <c r="C145" s="182"/>
      <c r="D145" s="182"/>
      <c r="E145" s="182"/>
      <c r="F145" s="182"/>
    </row>
    <row r="146" spans="1:6" ht="45.75" customHeight="1" x14ac:dyDescent="0.2">
      <c r="A146" s="382"/>
      <c r="B146" s="179"/>
      <c r="C146" s="182"/>
      <c r="D146" s="182"/>
      <c r="E146" s="182"/>
      <c r="F146" s="182"/>
    </row>
    <row r="147" spans="1:6" ht="45.75" customHeight="1" x14ac:dyDescent="0.2">
      <c r="A147" s="382"/>
      <c r="B147" s="179"/>
      <c r="C147" s="182"/>
      <c r="D147" s="182"/>
      <c r="E147" s="182"/>
      <c r="F147" s="182"/>
    </row>
    <row r="148" spans="1:6" ht="45.75" customHeight="1" x14ac:dyDescent="0.2">
      <c r="A148" s="383"/>
      <c r="B148" s="179"/>
      <c r="C148" s="182"/>
      <c r="D148" s="182"/>
      <c r="E148" s="182"/>
      <c r="F148" s="182"/>
    </row>
    <row r="149" spans="1:6" ht="45.75" customHeight="1" x14ac:dyDescent="0.2">
      <c r="A149" s="381" t="str">
        <f>'ACCS VIGENCIA 2018'!B42</f>
        <v>Evaluación  y análisis  de losprocesos liderados en el    2017</v>
      </c>
      <c r="B149" s="179" t="s">
        <v>980</v>
      </c>
      <c r="C149" s="182"/>
      <c r="D149" s="182"/>
      <c r="E149" s="182"/>
      <c r="F149" s="182"/>
    </row>
    <row r="150" spans="1:6" ht="45.75" customHeight="1" x14ac:dyDescent="0.2">
      <c r="A150" s="382"/>
      <c r="B150" s="179"/>
      <c r="C150" s="182"/>
      <c r="D150" s="182"/>
      <c r="E150" s="182"/>
      <c r="F150" s="182"/>
    </row>
    <row r="151" spans="1:6" ht="45.75" customHeight="1" x14ac:dyDescent="0.2">
      <c r="A151" s="382"/>
      <c r="B151" s="179"/>
      <c r="C151" s="182"/>
      <c r="D151" s="182"/>
      <c r="E151" s="182"/>
      <c r="F151" s="182"/>
    </row>
    <row r="152" spans="1:6" ht="45.75" customHeight="1" x14ac:dyDescent="0.2">
      <c r="A152" s="383"/>
      <c r="B152" s="179"/>
      <c r="C152" s="182"/>
      <c r="D152" s="182"/>
      <c r="E152" s="182"/>
      <c r="F152" s="182"/>
    </row>
    <row r="153" spans="1:6" ht="45.75" customHeight="1" x14ac:dyDescent="0.2">
      <c r="A153" s="381">
        <f>'ACCS VIGENCIA 2018'!B43</f>
        <v>0</v>
      </c>
      <c r="B153" s="179"/>
      <c r="C153" s="182"/>
      <c r="D153" s="182"/>
      <c r="E153" s="182"/>
      <c r="F153" s="182"/>
    </row>
    <row r="154" spans="1:6" ht="45.75" customHeight="1" x14ac:dyDescent="0.2">
      <c r="A154" s="382"/>
      <c r="B154" s="179"/>
      <c r="C154" s="182"/>
      <c r="D154" s="182"/>
      <c r="E154" s="182"/>
      <c r="F154" s="182"/>
    </row>
    <row r="155" spans="1:6" ht="45.75" customHeight="1" x14ac:dyDescent="0.2">
      <c r="A155" s="382"/>
      <c r="B155" s="179"/>
      <c r="C155" s="182"/>
      <c r="D155" s="182"/>
      <c r="E155" s="182"/>
      <c r="F155" s="182"/>
    </row>
    <row r="156" spans="1:6" ht="45.75" customHeight="1" x14ac:dyDescent="0.2">
      <c r="A156" s="383"/>
      <c r="B156" s="179"/>
      <c r="C156" s="182"/>
      <c r="D156" s="182"/>
      <c r="E156" s="182"/>
      <c r="F156" s="182"/>
    </row>
    <row r="157" spans="1:6" ht="45.75" customHeight="1" x14ac:dyDescent="0.2">
      <c r="A157" s="381">
        <f>'ACCS VIGENCIA 2018'!B44</f>
        <v>0</v>
      </c>
      <c r="B157" s="179"/>
      <c r="C157" s="182"/>
      <c r="D157" s="182"/>
      <c r="E157" s="182"/>
      <c r="F157" s="182"/>
    </row>
    <row r="158" spans="1:6" ht="45.75" customHeight="1" x14ac:dyDescent="0.2">
      <c r="A158" s="382"/>
      <c r="B158" s="179"/>
      <c r="C158" s="182"/>
      <c r="D158" s="182"/>
      <c r="E158" s="182"/>
      <c r="F158" s="182"/>
    </row>
    <row r="159" spans="1:6" ht="45.75" customHeight="1" x14ac:dyDescent="0.2">
      <c r="A159" s="382"/>
      <c r="B159" s="179"/>
      <c r="C159" s="182"/>
      <c r="D159" s="182"/>
      <c r="E159" s="182"/>
      <c r="F159" s="182"/>
    </row>
    <row r="160" spans="1:6" ht="45.75" customHeight="1" x14ac:dyDescent="0.2">
      <c r="A160" s="383"/>
      <c r="B160" s="179"/>
      <c r="C160" s="182"/>
      <c r="D160" s="182"/>
      <c r="E160" s="182"/>
      <c r="F160" s="182"/>
    </row>
    <row r="161" spans="1:6" ht="45.75" customHeight="1" x14ac:dyDescent="0.2">
      <c r="A161" s="381">
        <f>'ACCS VIGENCIA 2018'!B45</f>
        <v>0</v>
      </c>
      <c r="B161" s="179"/>
      <c r="C161" s="182"/>
      <c r="D161" s="182"/>
      <c r="E161" s="182"/>
      <c r="F161" s="182"/>
    </row>
    <row r="162" spans="1:6" ht="45.75" customHeight="1" x14ac:dyDescent="0.2">
      <c r="A162" s="382"/>
      <c r="B162" s="179"/>
      <c r="C162" s="182"/>
      <c r="D162" s="182"/>
      <c r="E162" s="182"/>
      <c r="F162" s="182"/>
    </row>
    <row r="163" spans="1:6" ht="45.75" customHeight="1" x14ac:dyDescent="0.2">
      <c r="A163" s="382"/>
      <c r="B163" s="179"/>
      <c r="C163" s="182"/>
      <c r="D163" s="182"/>
      <c r="E163" s="182"/>
      <c r="F163" s="182"/>
    </row>
    <row r="164" spans="1:6" ht="45.75" customHeight="1" x14ac:dyDescent="0.2">
      <c r="A164" s="383"/>
      <c r="B164" s="179"/>
      <c r="C164" s="182"/>
      <c r="D164" s="182"/>
      <c r="E164" s="182"/>
      <c r="F164" s="182"/>
    </row>
    <row r="165" spans="1:6" ht="45.75" customHeight="1" x14ac:dyDescent="0.2">
      <c r="A165" s="381" t="str">
        <f>'ACCS VIGENCIA 2018'!B46</f>
        <v>Evaluación de los ajustes realizados en elaño 2017</v>
      </c>
      <c r="B165" s="179" t="s">
        <v>980</v>
      </c>
      <c r="C165" s="182"/>
      <c r="D165" s="182"/>
      <c r="E165" s="182"/>
      <c r="F165" s="182"/>
    </row>
    <row r="166" spans="1:6" ht="45.75" customHeight="1" x14ac:dyDescent="0.2">
      <c r="A166" s="382"/>
      <c r="B166" s="179"/>
      <c r="C166" s="182"/>
      <c r="D166" s="182"/>
      <c r="E166" s="182"/>
      <c r="F166" s="182"/>
    </row>
    <row r="167" spans="1:6" ht="45.75" customHeight="1" x14ac:dyDescent="0.2">
      <c r="A167" s="382"/>
      <c r="B167" s="179"/>
      <c r="C167" s="182"/>
      <c r="D167" s="182"/>
      <c r="E167" s="182"/>
      <c r="F167" s="182"/>
    </row>
    <row r="168" spans="1:6" ht="45.75" customHeight="1" x14ac:dyDescent="0.2">
      <c r="A168" s="383"/>
      <c r="B168" s="179"/>
      <c r="C168" s="182"/>
      <c r="D168" s="182"/>
      <c r="E168" s="182"/>
      <c r="F168" s="182"/>
    </row>
    <row r="169" spans="1:6" ht="45.75" customHeight="1" x14ac:dyDescent="0.2">
      <c r="A169" s="381">
        <f>'ACCS VIGENCIA 2018'!B47</f>
        <v>0</v>
      </c>
      <c r="B169" s="179"/>
      <c r="C169" s="182"/>
      <c r="D169" s="182"/>
      <c r="E169" s="182"/>
      <c r="F169" s="182"/>
    </row>
    <row r="170" spans="1:6" ht="45.75" customHeight="1" x14ac:dyDescent="0.2">
      <c r="A170" s="382"/>
      <c r="B170" s="179"/>
      <c r="C170" s="182"/>
      <c r="D170" s="182"/>
      <c r="E170" s="182"/>
      <c r="F170" s="182"/>
    </row>
    <row r="171" spans="1:6" ht="45.75" customHeight="1" x14ac:dyDescent="0.2">
      <c r="A171" s="382"/>
      <c r="B171" s="179"/>
      <c r="C171" s="182"/>
      <c r="D171" s="182"/>
      <c r="E171" s="182"/>
      <c r="F171" s="182"/>
    </row>
    <row r="172" spans="1:6" ht="45.75" customHeight="1" x14ac:dyDescent="0.2">
      <c r="A172" s="383"/>
      <c r="B172" s="179"/>
      <c r="C172" s="182"/>
      <c r="D172" s="182"/>
      <c r="E172" s="182"/>
      <c r="F172" s="182"/>
    </row>
    <row r="173" spans="1:6" ht="45.75" customHeight="1" x14ac:dyDescent="0.2">
      <c r="A173" s="381">
        <f>'ACCS VIGENCIA 2018'!B48</f>
        <v>0</v>
      </c>
      <c r="B173" s="179"/>
      <c r="C173" s="182"/>
      <c r="D173" s="182"/>
      <c r="E173" s="182"/>
      <c r="F173" s="182"/>
    </row>
    <row r="174" spans="1:6" ht="45.75" customHeight="1" x14ac:dyDescent="0.2">
      <c r="A174" s="382"/>
      <c r="B174" s="179"/>
      <c r="C174" s="182"/>
      <c r="D174" s="182"/>
      <c r="E174" s="182"/>
      <c r="F174" s="182"/>
    </row>
    <row r="175" spans="1:6" ht="45.75" customHeight="1" x14ac:dyDescent="0.2">
      <c r="A175" s="382"/>
      <c r="B175" s="179"/>
      <c r="C175" s="182"/>
      <c r="D175" s="182"/>
      <c r="E175" s="182"/>
      <c r="F175" s="182"/>
    </row>
    <row r="176" spans="1:6" ht="45.75" customHeight="1" x14ac:dyDescent="0.2">
      <c r="A176" s="383"/>
      <c r="B176" s="179"/>
      <c r="C176" s="182"/>
      <c r="D176" s="182"/>
      <c r="E176" s="182"/>
      <c r="F176" s="182"/>
    </row>
    <row r="177" spans="1:6" ht="45.75" customHeight="1" x14ac:dyDescent="0.2">
      <c r="A177" s="381">
        <f>'ACCS VIGENCIA 2018'!B49</f>
        <v>0</v>
      </c>
      <c r="B177" s="179"/>
      <c r="C177" s="182"/>
      <c r="D177" s="182"/>
      <c r="E177" s="182"/>
      <c r="F177" s="182"/>
    </row>
    <row r="178" spans="1:6" ht="45.75" customHeight="1" x14ac:dyDescent="0.2">
      <c r="A178" s="382"/>
      <c r="B178" s="179"/>
      <c r="C178" s="182"/>
      <c r="D178" s="182"/>
      <c r="E178" s="182"/>
      <c r="F178" s="182"/>
    </row>
    <row r="179" spans="1:6" ht="45.75" customHeight="1" x14ac:dyDescent="0.2">
      <c r="A179" s="382"/>
      <c r="B179" s="179"/>
      <c r="C179" s="182"/>
      <c r="D179" s="182"/>
      <c r="E179" s="182"/>
      <c r="F179" s="182"/>
    </row>
    <row r="180" spans="1:6" ht="45.75" customHeight="1" x14ac:dyDescent="0.2">
      <c r="A180" s="383"/>
      <c r="B180" s="179"/>
      <c r="C180" s="182"/>
      <c r="D180" s="182"/>
      <c r="E180" s="182"/>
      <c r="F180" s="182"/>
    </row>
    <row r="181" spans="1:6" ht="45.75" customHeight="1" x14ac:dyDescent="0.2">
      <c r="A181" s="381" t="str">
        <f>'ACCS VIGENCIA 2018'!B50</f>
        <v>Continuidad en el  mejoramiento de laestrategia pedagogica implementada en el 2017</v>
      </c>
      <c r="B181" s="179" t="s">
        <v>980</v>
      </c>
      <c r="C181" s="182"/>
      <c r="D181" s="182"/>
      <c r="E181" s="182"/>
      <c r="F181" s="182"/>
    </row>
    <row r="182" spans="1:6" ht="45.75" customHeight="1" x14ac:dyDescent="0.2">
      <c r="A182" s="382"/>
      <c r="B182" s="179"/>
      <c r="C182" s="182"/>
      <c r="D182" s="182"/>
      <c r="E182" s="182"/>
      <c r="F182" s="182"/>
    </row>
    <row r="183" spans="1:6" ht="45.75" customHeight="1" x14ac:dyDescent="0.2">
      <c r="A183" s="382"/>
      <c r="B183" s="179"/>
      <c r="C183" s="182"/>
      <c r="D183" s="182"/>
      <c r="E183" s="182"/>
      <c r="F183" s="182"/>
    </row>
    <row r="184" spans="1:6" ht="45.75" customHeight="1" x14ac:dyDescent="0.2">
      <c r="A184" s="383"/>
      <c r="B184" s="179"/>
      <c r="C184" s="182"/>
      <c r="D184" s="182"/>
      <c r="E184" s="182"/>
      <c r="F184" s="182"/>
    </row>
    <row r="185" spans="1:6" ht="45.75" customHeight="1" x14ac:dyDescent="0.2">
      <c r="A185" s="381">
        <f>'ACCS VIGENCIA 2018'!B51</f>
        <v>0</v>
      </c>
      <c r="B185" s="179"/>
      <c r="C185" s="182"/>
      <c r="D185" s="182"/>
      <c r="E185" s="182"/>
      <c r="F185" s="182"/>
    </row>
    <row r="186" spans="1:6" ht="45.75" customHeight="1" x14ac:dyDescent="0.2">
      <c r="A186" s="382"/>
      <c r="B186" s="179"/>
      <c r="C186" s="182"/>
      <c r="D186" s="182"/>
      <c r="E186" s="182"/>
      <c r="F186" s="182"/>
    </row>
    <row r="187" spans="1:6" ht="45.75" customHeight="1" x14ac:dyDescent="0.2">
      <c r="A187" s="382"/>
      <c r="B187" s="179"/>
      <c r="C187" s="182"/>
      <c r="D187" s="182"/>
      <c r="E187" s="182"/>
      <c r="F187" s="182"/>
    </row>
    <row r="188" spans="1:6" ht="45.75" customHeight="1" x14ac:dyDescent="0.2">
      <c r="A188" s="383"/>
      <c r="B188" s="179"/>
      <c r="C188" s="182"/>
      <c r="D188" s="182"/>
      <c r="E188" s="182"/>
      <c r="F188" s="182"/>
    </row>
    <row r="189" spans="1:6" ht="45.75" customHeight="1" x14ac:dyDescent="0.2">
      <c r="A189" s="381">
        <f>'ACCS VIGENCIA 2018'!B52</f>
        <v>0</v>
      </c>
      <c r="B189" s="179"/>
      <c r="C189" s="182"/>
      <c r="D189" s="182"/>
      <c r="E189" s="182"/>
      <c r="F189" s="182"/>
    </row>
    <row r="190" spans="1:6" ht="45.75" customHeight="1" x14ac:dyDescent="0.2">
      <c r="A190" s="382"/>
      <c r="B190" s="179"/>
      <c r="C190" s="182"/>
      <c r="D190" s="182"/>
      <c r="E190" s="182"/>
      <c r="F190" s="182"/>
    </row>
    <row r="191" spans="1:6" ht="45.75" customHeight="1" x14ac:dyDescent="0.2">
      <c r="A191" s="382"/>
      <c r="B191" s="179"/>
      <c r="C191" s="182"/>
      <c r="D191" s="182"/>
      <c r="E191" s="182"/>
      <c r="F191" s="182"/>
    </row>
    <row r="192" spans="1:6" ht="45.75" customHeight="1" x14ac:dyDescent="0.2">
      <c r="A192" s="383"/>
      <c r="B192" s="179"/>
      <c r="C192" s="182"/>
      <c r="D192" s="182"/>
      <c r="E192" s="182"/>
      <c r="F192" s="182"/>
    </row>
    <row r="193" spans="1:6" ht="45.75" customHeight="1" x14ac:dyDescent="0.2">
      <c r="A193" s="381">
        <f>'ACCS VIGENCIA 2018'!B53</f>
        <v>0</v>
      </c>
      <c r="B193" s="179"/>
      <c r="C193" s="182"/>
      <c r="D193" s="182"/>
      <c r="E193" s="182"/>
      <c r="F193" s="182"/>
    </row>
    <row r="194" spans="1:6" ht="45.75" customHeight="1" x14ac:dyDescent="0.2">
      <c r="A194" s="382"/>
      <c r="B194" s="179"/>
      <c r="C194" s="182"/>
      <c r="D194" s="182"/>
      <c r="E194" s="182"/>
      <c r="F194" s="182"/>
    </row>
    <row r="195" spans="1:6" ht="45.75" customHeight="1" x14ac:dyDescent="0.2">
      <c r="A195" s="382"/>
      <c r="B195" s="179"/>
      <c r="C195" s="182"/>
      <c r="D195" s="182"/>
      <c r="E195" s="182"/>
      <c r="F195" s="182"/>
    </row>
    <row r="196" spans="1:6" ht="45.75" customHeight="1" x14ac:dyDescent="0.2">
      <c r="A196" s="383"/>
      <c r="B196" s="179"/>
      <c r="C196" s="182"/>
      <c r="D196" s="182"/>
      <c r="E196" s="182"/>
      <c r="F196" s="182"/>
    </row>
    <row r="197" spans="1:6" ht="45.75" customHeight="1" x14ac:dyDescent="0.2">
      <c r="A197" s="381" t="str">
        <f>'ACCS VIGENCIA 2018'!B54</f>
        <v>Análisis de los  resultados  dados  por los cambios realizados en el  2017</v>
      </c>
      <c r="B197" s="179" t="s">
        <v>980</v>
      </c>
      <c r="C197" s="182"/>
      <c r="D197" s="182"/>
      <c r="E197" s="182"/>
      <c r="F197" s="182"/>
    </row>
    <row r="198" spans="1:6" ht="45.75" customHeight="1" x14ac:dyDescent="0.2">
      <c r="A198" s="382"/>
      <c r="B198" s="179"/>
      <c r="C198" s="182"/>
      <c r="D198" s="182"/>
      <c r="E198" s="182"/>
      <c r="F198" s="182"/>
    </row>
    <row r="199" spans="1:6" ht="45.75" customHeight="1" x14ac:dyDescent="0.2">
      <c r="A199" s="382"/>
      <c r="B199" s="179"/>
      <c r="C199" s="182"/>
      <c r="D199" s="182"/>
      <c r="E199" s="182"/>
      <c r="F199" s="182"/>
    </row>
    <row r="200" spans="1:6" ht="45.75" customHeight="1" x14ac:dyDescent="0.2">
      <c r="A200" s="383"/>
      <c r="B200" s="179"/>
      <c r="C200" s="182"/>
      <c r="D200" s="182"/>
      <c r="E200" s="182"/>
      <c r="F200" s="182"/>
    </row>
    <row r="201" spans="1:6" ht="45.75" customHeight="1" x14ac:dyDescent="0.2">
      <c r="A201" s="381">
        <f>'ACCS VIGENCIA 2018'!B55</f>
        <v>0</v>
      </c>
      <c r="B201" s="179"/>
      <c r="C201" s="182"/>
      <c r="D201" s="182"/>
      <c r="E201" s="182"/>
      <c r="F201" s="182"/>
    </row>
    <row r="202" spans="1:6" ht="45.75" customHeight="1" x14ac:dyDescent="0.2">
      <c r="A202" s="382"/>
      <c r="B202" s="179"/>
      <c r="C202" s="182"/>
      <c r="D202" s="182"/>
      <c r="E202" s="182"/>
      <c r="F202" s="182"/>
    </row>
    <row r="203" spans="1:6" ht="45.75" customHeight="1" x14ac:dyDescent="0.2">
      <c r="A203" s="382"/>
      <c r="B203" s="179"/>
      <c r="C203" s="182"/>
      <c r="D203" s="182"/>
      <c r="E203" s="182"/>
      <c r="F203" s="182"/>
    </row>
    <row r="204" spans="1:6" ht="45.75" customHeight="1" x14ac:dyDescent="0.2">
      <c r="A204" s="383"/>
      <c r="B204" s="179"/>
      <c r="C204" s="182"/>
      <c r="D204" s="182"/>
      <c r="E204" s="182"/>
      <c r="F204" s="182"/>
    </row>
    <row r="205" spans="1:6" ht="45.75" customHeight="1" x14ac:dyDescent="0.2">
      <c r="A205" s="381">
        <f>'ACCS VIGENCIA 2018'!B56</f>
        <v>0</v>
      </c>
      <c r="B205" s="179"/>
      <c r="C205" s="182"/>
      <c r="D205" s="182"/>
      <c r="E205" s="182"/>
      <c r="F205" s="182"/>
    </row>
    <row r="206" spans="1:6" ht="45.75" customHeight="1" x14ac:dyDescent="0.2">
      <c r="A206" s="382"/>
      <c r="B206" s="179"/>
      <c r="C206" s="182"/>
      <c r="D206" s="182"/>
      <c r="E206" s="182"/>
      <c r="F206" s="182"/>
    </row>
    <row r="207" spans="1:6" ht="45.75" customHeight="1" x14ac:dyDescent="0.2">
      <c r="A207" s="382"/>
      <c r="B207" s="179"/>
      <c r="C207" s="182"/>
      <c r="D207" s="182"/>
      <c r="E207" s="182"/>
      <c r="F207" s="182"/>
    </row>
    <row r="208" spans="1:6" ht="45.75" customHeight="1" x14ac:dyDescent="0.2">
      <c r="A208" s="383"/>
      <c r="B208" s="179"/>
      <c r="C208" s="182"/>
      <c r="D208" s="182"/>
      <c r="E208" s="182"/>
      <c r="F208" s="182"/>
    </row>
    <row r="209" spans="1:6" ht="45.75" customHeight="1" x14ac:dyDescent="0.2">
      <c r="A209" s="381">
        <f>'ACCS VIGENCIA 2018'!B57</f>
        <v>0</v>
      </c>
      <c r="B209" s="179"/>
      <c r="C209" s="182"/>
      <c r="D209" s="182"/>
      <c r="E209" s="182"/>
      <c r="F209" s="182"/>
    </row>
    <row r="210" spans="1:6" ht="45.75" customHeight="1" x14ac:dyDescent="0.2">
      <c r="A210" s="382"/>
      <c r="B210" s="179"/>
      <c r="C210" s="182"/>
      <c r="D210" s="182"/>
      <c r="E210" s="182"/>
      <c r="F210" s="182"/>
    </row>
    <row r="211" spans="1:6" ht="45.75" customHeight="1" x14ac:dyDescent="0.2">
      <c r="A211" s="382"/>
      <c r="B211" s="179"/>
      <c r="C211" s="182"/>
      <c r="D211" s="182"/>
      <c r="E211" s="182"/>
      <c r="F211" s="182"/>
    </row>
    <row r="212" spans="1:6" ht="45.75" customHeight="1" x14ac:dyDescent="0.2">
      <c r="A212" s="383"/>
      <c r="B212" s="179"/>
      <c r="C212" s="182"/>
      <c r="D212" s="182"/>
      <c r="E212" s="182"/>
      <c r="F212" s="182"/>
    </row>
    <row r="213" spans="1:6" ht="45.75" customHeight="1" x14ac:dyDescent="0.2">
      <c r="A213" s="381" t="str">
        <f>'ACCS VIGENCIA 2018'!B58</f>
        <v>Continuar con las posibles deficiencias en el seguimiento de resultados académicos</v>
      </c>
      <c r="B213" s="179" t="s">
        <v>980</v>
      </c>
      <c r="C213" s="182"/>
      <c r="D213" s="182"/>
      <c r="E213" s="182"/>
      <c r="F213" s="182"/>
    </row>
    <row r="214" spans="1:6" ht="45.75" customHeight="1" x14ac:dyDescent="0.2">
      <c r="A214" s="382"/>
      <c r="B214" s="179"/>
      <c r="C214" s="182"/>
      <c r="D214" s="182"/>
      <c r="E214" s="182"/>
      <c r="F214" s="182"/>
    </row>
    <row r="215" spans="1:6" ht="45.75" customHeight="1" x14ac:dyDescent="0.2">
      <c r="A215" s="382"/>
      <c r="B215" s="179"/>
      <c r="C215" s="182"/>
      <c r="D215" s="182"/>
      <c r="E215" s="182"/>
      <c r="F215" s="182"/>
    </row>
    <row r="216" spans="1:6" ht="45.75" customHeight="1" x14ac:dyDescent="0.2">
      <c r="A216" s="383"/>
      <c r="B216" s="179"/>
      <c r="C216" s="182"/>
      <c r="D216" s="182"/>
      <c r="E216" s="182"/>
      <c r="F216" s="182"/>
    </row>
    <row r="217" spans="1:6" ht="45.75" customHeight="1" x14ac:dyDescent="0.2">
      <c r="A217" s="381">
        <f>'ACCS VIGENCIA 2018'!B59</f>
        <v>0</v>
      </c>
      <c r="B217" s="179"/>
      <c r="C217" s="182"/>
      <c r="D217" s="182"/>
      <c r="E217" s="182"/>
      <c r="F217" s="182"/>
    </row>
    <row r="218" spans="1:6" ht="45.75" customHeight="1" x14ac:dyDescent="0.2">
      <c r="A218" s="382"/>
      <c r="B218" s="179"/>
      <c r="C218" s="182"/>
      <c r="D218" s="182"/>
      <c r="E218" s="182"/>
      <c r="F218" s="182"/>
    </row>
    <row r="219" spans="1:6" ht="45.75" customHeight="1" x14ac:dyDescent="0.2">
      <c r="A219" s="382"/>
      <c r="B219" s="179"/>
      <c r="C219" s="182"/>
      <c r="D219" s="182"/>
      <c r="E219" s="182"/>
      <c r="F219" s="182"/>
    </row>
    <row r="220" spans="1:6" ht="45.75" customHeight="1" x14ac:dyDescent="0.2">
      <c r="A220" s="383"/>
      <c r="B220" s="179"/>
      <c r="C220" s="182"/>
      <c r="D220" s="182"/>
      <c r="E220" s="182"/>
      <c r="F220" s="182"/>
    </row>
    <row r="221" spans="1:6" ht="45.75" customHeight="1" x14ac:dyDescent="0.2">
      <c r="A221" s="381">
        <f>'ACCS VIGENCIA 2018'!B60</f>
        <v>0</v>
      </c>
      <c r="B221" s="179"/>
      <c r="C221" s="182"/>
      <c r="D221" s="182"/>
      <c r="E221" s="182"/>
      <c r="F221" s="182"/>
    </row>
    <row r="222" spans="1:6" ht="45.75" customHeight="1" x14ac:dyDescent="0.2">
      <c r="A222" s="382"/>
      <c r="B222" s="179"/>
      <c r="C222" s="182"/>
      <c r="D222" s="182"/>
      <c r="E222" s="182"/>
      <c r="F222" s="182"/>
    </row>
    <row r="223" spans="1:6" ht="45.75" customHeight="1" x14ac:dyDescent="0.2">
      <c r="A223" s="382"/>
      <c r="B223" s="179"/>
      <c r="C223" s="182"/>
      <c r="D223" s="182"/>
      <c r="E223" s="182"/>
      <c r="F223" s="182"/>
    </row>
    <row r="224" spans="1:6" ht="45.75" customHeight="1" x14ac:dyDescent="0.2">
      <c r="A224" s="383"/>
      <c r="B224" s="179"/>
      <c r="C224" s="182"/>
      <c r="D224" s="182"/>
      <c r="E224" s="182"/>
      <c r="F224" s="182"/>
    </row>
    <row r="225" spans="1:6" ht="45.75" customHeight="1" x14ac:dyDescent="0.2">
      <c r="A225" s="381">
        <f>'ACCS VIGENCIA 2018'!B61</f>
        <v>0</v>
      </c>
      <c r="B225" s="179"/>
      <c r="C225" s="182"/>
      <c r="D225" s="182"/>
      <c r="E225" s="182"/>
      <c r="F225" s="182"/>
    </row>
    <row r="226" spans="1:6" ht="45.75" customHeight="1" x14ac:dyDescent="0.2">
      <c r="A226" s="382"/>
      <c r="B226" s="179"/>
      <c r="C226" s="182"/>
      <c r="D226" s="182"/>
      <c r="E226" s="182"/>
      <c r="F226" s="182"/>
    </row>
    <row r="227" spans="1:6" ht="45.75" customHeight="1" x14ac:dyDescent="0.2">
      <c r="A227" s="382"/>
      <c r="B227" s="179"/>
      <c r="C227" s="182"/>
      <c r="D227" s="182"/>
      <c r="E227" s="182"/>
      <c r="F227" s="182"/>
    </row>
    <row r="228" spans="1:6" ht="45.75" customHeight="1" x14ac:dyDescent="0.2">
      <c r="A228" s="383"/>
      <c r="B228" s="179"/>
      <c r="C228" s="182"/>
      <c r="D228" s="182"/>
      <c r="E228" s="182"/>
      <c r="F228" s="182"/>
    </row>
    <row r="229" spans="1:6" ht="45.75" customHeight="1" x14ac:dyDescent="0.2">
      <c r="A229" s="381">
        <f>'ACCS VIGENCIA 2018'!B62</f>
        <v>0</v>
      </c>
      <c r="B229" s="179"/>
      <c r="C229" s="182"/>
      <c r="D229" s="182"/>
      <c r="E229" s="182"/>
      <c r="F229" s="182"/>
    </row>
    <row r="230" spans="1:6" ht="45.75" customHeight="1" x14ac:dyDescent="0.2">
      <c r="A230" s="382"/>
      <c r="B230" s="179"/>
      <c r="C230" s="182"/>
      <c r="D230" s="182"/>
      <c r="E230" s="182"/>
      <c r="F230" s="182"/>
    </row>
    <row r="231" spans="1:6" ht="45.75" customHeight="1" x14ac:dyDescent="0.2">
      <c r="A231" s="382"/>
      <c r="B231" s="179"/>
      <c r="C231" s="182"/>
      <c r="D231" s="182"/>
      <c r="E231" s="182"/>
      <c r="F231" s="182"/>
    </row>
    <row r="232" spans="1:6" ht="45.75" customHeight="1" x14ac:dyDescent="0.2">
      <c r="A232" s="383"/>
      <c r="B232" s="179"/>
      <c r="C232" s="182"/>
      <c r="D232" s="182"/>
      <c r="E232" s="182"/>
      <c r="F232" s="182"/>
    </row>
    <row r="233" spans="1:6" ht="45.75" customHeight="1" x14ac:dyDescent="0.2">
      <c r="A233" s="381">
        <f>'ACCS VIGENCIA 2018'!B63</f>
        <v>0</v>
      </c>
      <c r="B233" s="179"/>
      <c r="C233" s="182"/>
      <c r="D233" s="182"/>
      <c r="E233" s="182"/>
      <c r="F233" s="182"/>
    </row>
    <row r="234" spans="1:6" ht="45.75" customHeight="1" x14ac:dyDescent="0.2">
      <c r="A234" s="382"/>
      <c r="B234" s="179"/>
      <c r="C234" s="182"/>
      <c r="D234" s="182"/>
      <c r="E234" s="182"/>
      <c r="F234" s="182"/>
    </row>
    <row r="235" spans="1:6" ht="45.75" customHeight="1" x14ac:dyDescent="0.2">
      <c r="A235" s="382"/>
      <c r="B235" s="179"/>
      <c r="C235" s="182"/>
      <c r="D235" s="182"/>
      <c r="E235" s="182"/>
      <c r="F235" s="182"/>
    </row>
    <row r="236" spans="1:6" ht="45.75" customHeight="1" x14ac:dyDescent="0.2">
      <c r="A236" s="383"/>
      <c r="B236" s="179"/>
      <c r="C236" s="182"/>
      <c r="D236" s="182"/>
      <c r="E236" s="182"/>
      <c r="F236" s="182"/>
    </row>
    <row r="237" spans="1:6" ht="45.75" customHeight="1" x14ac:dyDescent="0.2">
      <c r="A237" s="381">
        <f>'ACCS VIGENCIA 2018'!B64</f>
        <v>0</v>
      </c>
      <c r="B237" s="179"/>
      <c r="C237" s="182"/>
      <c r="D237" s="182"/>
      <c r="E237" s="182"/>
      <c r="F237" s="182"/>
    </row>
    <row r="238" spans="1:6" ht="45.75" customHeight="1" x14ac:dyDescent="0.2">
      <c r="A238" s="382"/>
      <c r="B238" s="179"/>
      <c r="C238" s="182"/>
      <c r="D238" s="182"/>
      <c r="E238" s="182"/>
      <c r="F238" s="182"/>
    </row>
    <row r="239" spans="1:6" ht="45.75" customHeight="1" x14ac:dyDescent="0.2">
      <c r="A239" s="382"/>
      <c r="B239" s="179"/>
      <c r="C239" s="182"/>
      <c r="D239" s="182"/>
      <c r="E239" s="182"/>
      <c r="F239" s="182"/>
    </row>
    <row r="240" spans="1:6" ht="45.75" customHeight="1" x14ac:dyDescent="0.2">
      <c r="A240" s="383"/>
      <c r="B240" s="179"/>
      <c r="C240" s="182"/>
      <c r="D240" s="182"/>
      <c r="E240" s="182"/>
      <c r="F240" s="182"/>
    </row>
    <row r="241" spans="1:6" ht="45.75" customHeight="1" x14ac:dyDescent="0.2">
      <c r="A241" s="381">
        <f>'ACCS VIGENCIA 2018'!B65</f>
        <v>0</v>
      </c>
      <c r="B241" s="179"/>
      <c r="C241" s="182"/>
      <c r="D241" s="182"/>
      <c r="E241" s="182"/>
      <c r="F241" s="182"/>
    </row>
    <row r="242" spans="1:6" ht="45.75" customHeight="1" x14ac:dyDescent="0.2">
      <c r="A242" s="382"/>
      <c r="B242" s="179"/>
      <c r="C242" s="182"/>
      <c r="D242" s="182"/>
      <c r="E242" s="182"/>
      <c r="F242" s="182"/>
    </row>
    <row r="243" spans="1:6" ht="45.75" customHeight="1" x14ac:dyDescent="0.2">
      <c r="A243" s="382"/>
      <c r="B243" s="179"/>
      <c r="C243" s="182"/>
      <c r="D243" s="182"/>
      <c r="E243" s="182"/>
      <c r="F243" s="182"/>
    </row>
    <row r="244" spans="1:6" ht="45.75" customHeight="1" x14ac:dyDescent="0.2">
      <c r="A244" s="383"/>
      <c r="B244" s="179"/>
      <c r="C244" s="182"/>
      <c r="D244" s="182"/>
      <c r="E244" s="182"/>
      <c r="F244" s="182"/>
    </row>
    <row r="245" spans="1:6" ht="45.75" customHeight="1" x14ac:dyDescent="0.2">
      <c r="A245" s="381">
        <f>'ACCS VIGENCIA 2018'!B66</f>
        <v>0</v>
      </c>
      <c r="B245" s="179"/>
      <c r="C245" s="182"/>
      <c r="D245" s="182"/>
      <c r="E245" s="182"/>
      <c r="F245" s="182"/>
    </row>
    <row r="246" spans="1:6" ht="45.75" customHeight="1" x14ac:dyDescent="0.2">
      <c r="A246" s="382"/>
      <c r="B246" s="179"/>
      <c r="C246" s="182"/>
      <c r="D246" s="182"/>
      <c r="E246" s="182"/>
      <c r="F246" s="182"/>
    </row>
    <row r="247" spans="1:6" ht="45.75" customHeight="1" x14ac:dyDescent="0.2">
      <c r="A247" s="382"/>
      <c r="B247" s="179"/>
      <c r="C247" s="182"/>
      <c r="D247" s="182"/>
      <c r="E247" s="182"/>
      <c r="F247" s="182"/>
    </row>
    <row r="248" spans="1:6" ht="45.75" customHeight="1" x14ac:dyDescent="0.2">
      <c r="A248" s="383"/>
      <c r="B248" s="179"/>
      <c r="C248" s="182"/>
      <c r="D248" s="182"/>
      <c r="E248" s="182"/>
      <c r="F248" s="182"/>
    </row>
    <row r="249" spans="1:6" ht="45.75" customHeight="1" x14ac:dyDescent="0.2">
      <c r="A249" s="381">
        <f>'ACCS VIGENCIA 2018'!B67</f>
        <v>0</v>
      </c>
      <c r="B249" s="179"/>
      <c r="C249" s="182"/>
      <c r="D249" s="182"/>
      <c r="E249" s="182"/>
      <c r="F249" s="182"/>
    </row>
    <row r="250" spans="1:6" ht="45.75" customHeight="1" x14ac:dyDescent="0.2">
      <c r="A250" s="382"/>
      <c r="B250" s="179"/>
      <c r="C250" s="182"/>
      <c r="D250" s="182"/>
      <c r="E250" s="182"/>
      <c r="F250" s="182"/>
    </row>
    <row r="251" spans="1:6" ht="45.75" customHeight="1" x14ac:dyDescent="0.2">
      <c r="A251" s="382"/>
      <c r="B251" s="179"/>
      <c r="C251" s="182"/>
      <c r="D251" s="182"/>
      <c r="E251" s="182"/>
      <c r="F251" s="182"/>
    </row>
    <row r="252" spans="1:6" ht="45.75" customHeight="1" x14ac:dyDescent="0.2">
      <c r="A252" s="383"/>
      <c r="B252" s="179"/>
      <c r="C252" s="182"/>
      <c r="D252" s="182"/>
      <c r="E252" s="182"/>
      <c r="F252" s="182"/>
    </row>
    <row r="253" spans="1:6" ht="45.75" customHeight="1" x14ac:dyDescent="0.2">
      <c r="A253" s="381">
        <f>'ACCS VIGENCIA 2018'!B68</f>
        <v>0</v>
      </c>
      <c r="B253" s="179"/>
      <c r="C253" s="182"/>
      <c r="D253" s="182"/>
      <c r="E253" s="182"/>
      <c r="F253" s="182"/>
    </row>
    <row r="254" spans="1:6" ht="45.75" customHeight="1" x14ac:dyDescent="0.2">
      <c r="A254" s="382"/>
      <c r="B254" s="179"/>
      <c r="C254" s="182"/>
      <c r="D254" s="182"/>
      <c r="E254" s="182"/>
      <c r="F254" s="182"/>
    </row>
    <row r="255" spans="1:6" ht="45.75" customHeight="1" x14ac:dyDescent="0.2">
      <c r="A255" s="382"/>
      <c r="B255" s="179"/>
      <c r="C255" s="182"/>
      <c r="D255" s="182"/>
      <c r="E255" s="182"/>
      <c r="F255" s="182"/>
    </row>
    <row r="256" spans="1:6" ht="45.75" customHeight="1" x14ac:dyDescent="0.2">
      <c r="A256" s="383"/>
      <c r="B256" s="179"/>
      <c r="C256" s="182"/>
      <c r="D256" s="182"/>
      <c r="E256" s="182"/>
      <c r="F256" s="182"/>
    </row>
    <row r="257" spans="1:6" ht="45.75" customHeight="1" x14ac:dyDescent="0.2">
      <c r="A257" s="381">
        <f>'ACCS VIGENCIA 2018'!B69</f>
        <v>0</v>
      </c>
      <c r="B257" s="179"/>
      <c r="C257" s="182"/>
      <c r="D257" s="182"/>
      <c r="E257" s="182"/>
      <c r="F257" s="182"/>
    </row>
    <row r="258" spans="1:6" ht="45.75" customHeight="1" x14ac:dyDescent="0.2">
      <c r="A258" s="382"/>
      <c r="B258" s="179"/>
      <c r="C258" s="182"/>
      <c r="D258" s="182"/>
      <c r="E258" s="182"/>
      <c r="F258" s="182"/>
    </row>
    <row r="259" spans="1:6" ht="45.75" customHeight="1" x14ac:dyDescent="0.2">
      <c r="A259" s="382"/>
      <c r="B259" s="179"/>
      <c r="C259" s="182"/>
      <c r="D259" s="182"/>
      <c r="E259" s="182"/>
      <c r="F259" s="182"/>
    </row>
    <row r="260" spans="1:6" ht="45.75" customHeight="1" x14ac:dyDescent="0.2">
      <c r="A260" s="383"/>
      <c r="B260" s="179"/>
      <c r="C260" s="182"/>
      <c r="D260" s="182"/>
      <c r="E260" s="182"/>
      <c r="F260" s="182"/>
    </row>
    <row r="261" spans="1:6" ht="45.75" customHeight="1" x14ac:dyDescent="0.2">
      <c r="A261" s="381" t="str">
        <f>'ACCS VIGENCIA 2018'!B70</f>
        <v>Analisis de posibles cambios e implementación de nuevas normas emanadas por el Ministerio de Educación</v>
      </c>
      <c r="B261" s="179" t="s">
        <v>984</v>
      </c>
      <c r="C261" s="182"/>
      <c r="D261" s="182"/>
      <c r="E261" s="182"/>
      <c r="F261" s="182"/>
    </row>
    <row r="262" spans="1:6" ht="45.75" customHeight="1" x14ac:dyDescent="0.2">
      <c r="A262" s="382"/>
      <c r="B262" s="179"/>
      <c r="C262" s="182"/>
      <c r="D262" s="182"/>
      <c r="E262" s="182"/>
      <c r="F262" s="182"/>
    </row>
    <row r="263" spans="1:6" ht="45.75" customHeight="1" x14ac:dyDescent="0.2">
      <c r="A263" s="382"/>
      <c r="B263" s="179"/>
      <c r="C263" s="182"/>
      <c r="D263" s="182"/>
      <c r="E263" s="182"/>
      <c r="F263" s="182"/>
    </row>
    <row r="264" spans="1:6" ht="45.75" customHeight="1" x14ac:dyDescent="0.2">
      <c r="A264" s="383"/>
      <c r="B264" s="179"/>
      <c r="C264" s="182"/>
      <c r="D264" s="182"/>
      <c r="E264" s="182"/>
      <c r="F264" s="182"/>
    </row>
    <row r="265" spans="1:6" ht="45.75" customHeight="1" x14ac:dyDescent="0.2">
      <c r="A265" s="381">
        <f>'ACCS VIGENCIA 2018'!B71</f>
        <v>0</v>
      </c>
      <c r="B265" s="179"/>
      <c r="C265" s="182"/>
      <c r="D265" s="182"/>
      <c r="E265" s="182"/>
      <c r="F265" s="182"/>
    </row>
    <row r="266" spans="1:6" ht="45.75" customHeight="1" x14ac:dyDescent="0.2">
      <c r="A266" s="382"/>
      <c r="B266" s="179"/>
      <c r="C266" s="182"/>
      <c r="D266" s="182"/>
      <c r="E266" s="182"/>
      <c r="F266" s="182"/>
    </row>
    <row r="267" spans="1:6" ht="45.75" customHeight="1" x14ac:dyDescent="0.2">
      <c r="A267" s="382"/>
      <c r="B267" s="179"/>
      <c r="C267" s="182"/>
      <c r="D267" s="182"/>
      <c r="E267" s="182"/>
      <c r="F267" s="182"/>
    </row>
    <row r="268" spans="1:6" ht="45.75" customHeight="1" x14ac:dyDescent="0.2">
      <c r="A268" s="383"/>
      <c r="B268" s="179"/>
      <c r="C268" s="182"/>
      <c r="D268" s="182"/>
      <c r="E268" s="182"/>
      <c r="F268" s="182"/>
    </row>
    <row r="269" spans="1:6" ht="45.75" customHeight="1" x14ac:dyDescent="0.2">
      <c r="A269" s="381">
        <f>'ACCS VIGENCIA 2018'!B72</f>
        <v>0</v>
      </c>
      <c r="B269" s="179"/>
      <c r="C269" s="182"/>
      <c r="D269" s="182"/>
      <c r="E269" s="182"/>
      <c r="F269" s="182"/>
    </row>
    <row r="270" spans="1:6" ht="45.75" customHeight="1" x14ac:dyDescent="0.2">
      <c r="A270" s="382"/>
      <c r="B270" s="179"/>
      <c r="C270" s="182"/>
      <c r="D270" s="182"/>
      <c r="E270" s="182"/>
      <c r="F270" s="182"/>
    </row>
    <row r="271" spans="1:6" ht="45.75" customHeight="1" x14ac:dyDescent="0.2">
      <c r="A271" s="382"/>
      <c r="B271" s="179"/>
      <c r="C271" s="182"/>
      <c r="D271" s="182"/>
      <c r="E271" s="182"/>
      <c r="F271" s="182"/>
    </row>
    <row r="272" spans="1:6" ht="45.75" customHeight="1" x14ac:dyDescent="0.2">
      <c r="A272" s="383"/>
      <c r="B272" s="179"/>
      <c r="C272" s="182"/>
      <c r="D272" s="182"/>
      <c r="E272" s="182"/>
      <c r="F272" s="182"/>
    </row>
    <row r="273" spans="1:6" ht="45.75" customHeight="1" x14ac:dyDescent="0.2">
      <c r="A273" s="381">
        <f>'ACCS VIGENCIA 2018'!B73</f>
        <v>0</v>
      </c>
      <c r="B273" s="179"/>
      <c r="C273" s="182"/>
      <c r="D273" s="182"/>
      <c r="E273" s="182"/>
      <c r="F273" s="182"/>
    </row>
    <row r="274" spans="1:6" ht="45.75" customHeight="1" x14ac:dyDescent="0.2">
      <c r="A274" s="382"/>
      <c r="B274" s="179"/>
      <c r="C274" s="182"/>
      <c r="D274" s="182"/>
      <c r="E274" s="182"/>
      <c r="F274" s="182"/>
    </row>
    <row r="275" spans="1:6" ht="45.75" customHeight="1" x14ac:dyDescent="0.2">
      <c r="A275" s="382"/>
      <c r="B275" s="179"/>
      <c r="C275" s="182"/>
      <c r="D275" s="182"/>
      <c r="E275" s="182"/>
      <c r="F275" s="182"/>
    </row>
    <row r="276" spans="1:6" ht="45.75" customHeight="1" x14ac:dyDescent="0.2">
      <c r="A276" s="383"/>
      <c r="B276" s="179"/>
      <c r="C276" s="182"/>
      <c r="D276" s="182"/>
      <c r="E276" s="182"/>
      <c r="F276" s="182"/>
    </row>
    <row r="277" spans="1:6" ht="45.75" customHeight="1" x14ac:dyDescent="0.2">
      <c r="A277" s="381" t="str">
        <f>'ACCS VIGENCIA 2018'!B74</f>
        <v>Evaluación del plan de accion del 2017 y replanteamiento de este</v>
      </c>
      <c r="B277" s="179" t="s">
        <v>980</v>
      </c>
      <c r="C277" s="182"/>
      <c r="D277" s="182"/>
      <c r="E277" s="182"/>
      <c r="F277" s="182"/>
    </row>
    <row r="278" spans="1:6" ht="45.75" customHeight="1" x14ac:dyDescent="0.2">
      <c r="A278" s="382"/>
      <c r="B278" s="179"/>
      <c r="C278" s="182"/>
      <c r="D278" s="182"/>
      <c r="E278" s="182"/>
      <c r="F278" s="182"/>
    </row>
    <row r="279" spans="1:6" ht="45.75" customHeight="1" x14ac:dyDescent="0.2">
      <c r="A279" s="382"/>
      <c r="B279" s="179"/>
      <c r="C279" s="182"/>
      <c r="D279" s="182"/>
      <c r="E279" s="182"/>
      <c r="F279" s="182"/>
    </row>
    <row r="280" spans="1:6" ht="45.75" customHeight="1" x14ac:dyDescent="0.2">
      <c r="A280" s="383"/>
      <c r="B280" s="179"/>
      <c r="C280" s="182"/>
      <c r="D280" s="182"/>
      <c r="E280" s="182"/>
      <c r="F280" s="182"/>
    </row>
    <row r="281" spans="1:6" ht="45.75" customHeight="1" x14ac:dyDescent="0.2">
      <c r="A281" s="381">
        <f>'ACCS VIGENCIA 2018'!B75</f>
        <v>0</v>
      </c>
      <c r="B281" s="179"/>
      <c r="C281" s="182"/>
      <c r="D281" s="182"/>
      <c r="E281" s="182"/>
      <c r="F281" s="182"/>
    </row>
    <row r="282" spans="1:6" ht="45.75" customHeight="1" x14ac:dyDescent="0.2">
      <c r="A282" s="382"/>
      <c r="B282" s="179"/>
      <c r="C282" s="182"/>
      <c r="D282" s="182"/>
      <c r="E282" s="182"/>
      <c r="F282" s="182"/>
    </row>
    <row r="283" spans="1:6" ht="45.75" customHeight="1" x14ac:dyDescent="0.2">
      <c r="A283" s="382"/>
      <c r="B283" s="179"/>
      <c r="C283" s="182"/>
      <c r="D283" s="182"/>
      <c r="E283" s="182"/>
      <c r="F283" s="182"/>
    </row>
    <row r="284" spans="1:6" ht="45.75" customHeight="1" x14ac:dyDescent="0.2">
      <c r="A284" s="383"/>
      <c r="B284" s="179"/>
      <c r="C284" s="182"/>
      <c r="D284" s="182"/>
      <c r="E284" s="182"/>
      <c r="F284" s="182"/>
    </row>
    <row r="285" spans="1:6" ht="45.75" customHeight="1" x14ac:dyDescent="0.2">
      <c r="A285" s="381">
        <f>'ACCS VIGENCIA 2018'!B76</f>
        <v>0</v>
      </c>
      <c r="B285" s="179"/>
      <c r="C285" s="182"/>
      <c r="D285" s="182"/>
      <c r="E285" s="182"/>
      <c r="F285" s="182"/>
    </row>
    <row r="286" spans="1:6" ht="45.75" customHeight="1" x14ac:dyDescent="0.2">
      <c r="A286" s="382"/>
      <c r="B286" s="179"/>
      <c r="C286" s="182"/>
      <c r="D286" s="182"/>
      <c r="E286" s="182"/>
      <c r="F286" s="182"/>
    </row>
    <row r="287" spans="1:6" ht="45.75" customHeight="1" x14ac:dyDescent="0.2">
      <c r="A287" s="382"/>
      <c r="B287" s="179"/>
      <c r="C287" s="182"/>
      <c r="D287" s="182"/>
      <c r="E287" s="182"/>
      <c r="F287" s="182"/>
    </row>
    <row r="288" spans="1:6" ht="45.75" customHeight="1" x14ac:dyDescent="0.2">
      <c r="A288" s="383"/>
      <c r="B288" s="179"/>
      <c r="C288" s="182"/>
      <c r="D288" s="182"/>
      <c r="E288" s="182"/>
      <c r="F288" s="182"/>
    </row>
    <row r="289" spans="1:6" ht="45.75" customHeight="1" x14ac:dyDescent="0.2">
      <c r="A289" s="381">
        <f>'ACCS VIGENCIA 2018'!B77</f>
        <v>0</v>
      </c>
      <c r="B289" s="179"/>
      <c r="C289" s="182"/>
      <c r="D289" s="182"/>
      <c r="E289" s="182"/>
      <c r="F289" s="182"/>
    </row>
    <row r="290" spans="1:6" ht="45.75" customHeight="1" x14ac:dyDescent="0.2">
      <c r="A290" s="382"/>
      <c r="B290" s="179"/>
      <c r="C290" s="182"/>
      <c r="D290" s="182"/>
      <c r="E290" s="182"/>
      <c r="F290" s="182"/>
    </row>
    <row r="291" spans="1:6" ht="45.75" customHeight="1" x14ac:dyDescent="0.2">
      <c r="A291" s="382"/>
      <c r="B291" s="179"/>
      <c r="C291" s="182"/>
      <c r="D291" s="182"/>
      <c r="E291" s="182"/>
      <c r="F291" s="182"/>
    </row>
    <row r="292" spans="1:6" ht="45.75" customHeight="1" x14ac:dyDescent="0.2">
      <c r="A292" s="383"/>
      <c r="B292" s="179"/>
      <c r="C292" s="182"/>
      <c r="D292" s="182"/>
      <c r="E292" s="182"/>
      <c r="F292" s="182"/>
    </row>
    <row r="293" spans="1:6" ht="45.75" customHeight="1" x14ac:dyDescent="0.2">
      <c r="A293" s="381">
        <f>'ACCS VIGENCIA 2018'!B78</f>
        <v>0</v>
      </c>
      <c r="B293" s="179"/>
      <c r="C293" s="182"/>
      <c r="D293" s="182"/>
      <c r="E293" s="182"/>
      <c r="F293" s="182"/>
    </row>
    <row r="294" spans="1:6" ht="45.75" customHeight="1" x14ac:dyDescent="0.2">
      <c r="A294" s="382"/>
      <c r="B294" s="179"/>
      <c r="C294" s="182"/>
      <c r="D294" s="182"/>
      <c r="E294" s="182"/>
      <c r="F294" s="182"/>
    </row>
    <row r="295" spans="1:6" ht="45.75" customHeight="1" x14ac:dyDescent="0.2">
      <c r="A295" s="382"/>
      <c r="B295" s="179"/>
      <c r="C295" s="182"/>
      <c r="D295" s="182"/>
      <c r="E295" s="182"/>
      <c r="F295" s="182"/>
    </row>
    <row r="296" spans="1:6" ht="45.75" customHeight="1" x14ac:dyDescent="0.2">
      <c r="A296" s="383"/>
      <c r="B296" s="179"/>
      <c r="C296" s="182"/>
      <c r="D296" s="182"/>
      <c r="E296" s="182"/>
      <c r="F296" s="182"/>
    </row>
    <row r="297" spans="1:6" ht="45.75" customHeight="1" x14ac:dyDescent="0.2">
      <c r="A297" s="381">
        <f>'ACCS VIGENCIA 2018'!B79</f>
        <v>0</v>
      </c>
      <c r="B297" s="179"/>
      <c r="C297" s="182"/>
      <c r="D297" s="182"/>
      <c r="E297" s="182"/>
      <c r="F297" s="182"/>
    </row>
    <row r="298" spans="1:6" ht="45.75" customHeight="1" x14ac:dyDescent="0.2">
      <c r="A298" s="382"/>
      <c r="B298" s="179"/>
      <c r="C298" s="182"/>
      <c r="D298" s="182"/>
      <c r="E298" s="182"/>
      <c r="F298" s="182"/>
    </row>
    <row r="299" spans="1:6" ht="45.75" customHeight="1" x14ac:dyDescent="0.2">
      <c r="A299" s="382"/>
      <c r="B299" s="179"/>
      <c r="C299" s="182"/>
      <c r="D299" s="182"/>
      <c r="E299" s="182"/>
      <c r="F299" s="182"/>
    </row>
    <row r="300" spans="1:6" ht="45.75" customHeight="1" x14ac:dyDescent="0.2">
      <c r="A300" s="383"/>
      <c r="B300" s="179"/>
      <c r="C300" s="182"/>
      <c r="D300" s="182"/>
      <c r="E300" s="182"/>
      <c r="F300" s="182"/>
    </row>
    <row r="301" spans="1:6" ht="45.75" customHeight="1" x14ac:dyDescent="0.2">
      <c r="A301" s="381">
        <f>'ACCS VIGENCIA 2018'!B80</f>
        <v>0</v>
      </c>
      <c r="B301" s="179"/>
      <c r="C301" s="182"/>
      <c r="D301" s="182"/>
      <c r="E301" s="182"/>
      <c r="F301" s="182"/>
    </row>
    <row r="302" spans="1:6" ht="45.75" customHeight="1" x14ac:dyDescent="0.2">
      <c r="A302" s="382"/>
      <c r="B302" s="179"/>
      <c r="C302" s="182"/>
      <c r="D302" s="182"/>
      <c r="E302" s="182"/>
      <c r="F302" s="182"/>
    </row>
    <row r="303" spans="1:6" ht="45.75" customHeight="1" x14ac:dyDescent="0.2">
      <c r="A303" s="382"/>
      <c r="B303" s="179"/>
      <c r="C303" s="182"/>
      <c r="D303" s="182"/>
      <c r="E303" s="182"/>
      <c r="F303" s="182"/>
    </row>
    <row r="304" spans="1:6" ht="45.75" customHeight="1" x14ac:dyDescent="0.2">
      <c r="A304" s="383"/>
      <c r="B304" s="179"/>
      <c r="C304" s="182"/>
      <c r="D304" s="182"/>
      <c r="E304" s="182"/>
      <c r="F304" s="182"/>
    </row>
    <row r="305" spans="1:6" ht="45.75" customHeight="1" x14ac:dyDescent="0.2">
      <c r="A305" s="381">
        <f>'ACCS VIGENCIA 2018'!B81</f>
        <v>0</v>
      </c>
      <c r="B305" s="179"/>
      <c r="C305" s="182"/>
      <c r="D305" s="182"/>
      <c r="E305" s="182"/>
      <c r="F305" s="182"/>
    </row>
    <row r="306" spans="1:6" ht="45.75" customHeight="1" x14ac:dyDescent="0.2">
      <c r="A306" s="382"/>
      <c r="B306" s="179"/>
      <c r="C306" s="182"/>
      <c r="D306" s="182"/>
      <c r="E306" s="182"/>
      <c r="F306" s="182"/>
    </row>
    <row r="307" spans="1:6" ht="45.75" customHeight="1" x14ac:dyDescent="0.2">
      <c r="A307" s="382"/>
      <c r="B307" s="179"/>
      <c r="C307" s="182"/>
      <c r="D307" s="182"/>
      <c r="E307" s="182"/>
      <c r="F307" s="182"/>
    </row>
    <row r="308" spans="1:6" ht="45.75" customHeight="1" x14ac:dyDescent="0.2">
      <c r="A308" s="383"/>
      <c r="B308" s="179"/>
      <c r="C308" s="182"/>
      <c r="D308" s="182"/>
      <c r="E308" s="182"/>
      <c r="F308" s="182"/>
    </row>
    <row r="309" spans="1:6" ht="45.75" customHeight="1" x14ac:dyDescent="0.2">
      <c r="A309" s="381">
        <f>'ACCS VIGENCIA 2018'!B82</f>
        <v>0</v>
      </c>
      <c r="B309" s="179"/>
      <c r="C309" s="182"/>
      <c r="D309" s="182"/>
      <c r="E309" s="182"/>
      <c r="F309" s="182"/>
    </row>
    <row r="310" spans="1:6" ht="45.75" customHeight="1" x14ac:dyDescent="0.2">
      <c r="A310" s="382"/>
      <c r="B310" s="179"/>
      <c r="C310" s="182"/>
      <c r="D310" s="182"/>
      <c r="E310" s="182"/>
      <c r="F310" s="182"/>
    </row>
    <row r="311" spans="1:6" ht="45.75" customHeight="1" x14ac:dyDescent="0.2">
      <c r="A311" s="382"/>
      <c r="B311" s="179"/>
      <c r="C311" s="182"/>
      <c r="D311" s="182"/>
      <c r="E311" s="182"/>
      <c r="F311" s="182"/>
    </row>
    <row r="312" spans="1:6" ht="45.75" customHeight="1" x14ac:dyDescent="0.2">
      <c r="A312" s="383"/>
      <c r="B312" s="179"/>
      <c r="C312" s="182"/>
      <c r="D312" s="182"/>
      <c r="E312" s="182"/>
      <c r="F312" s="182"/>
    </row>
    <row r="313" spans="1:6" ht="45.75" customHeight="1" x14ac:dyDescent="0.2">
      <c r="A313" s="381">
        <f>'ACCS VIGENCIA 2018'!B83</f>
        <v>0</v>
      </c>
      <c r="B313" s="179"/>
      <c r="C313" s="182"/>
      <c r="D313" s="182"/>
      <c r="E313" s="182"/>
      <c r="F313" s="182"/>
    </row>
    <row r="314" spans="1:6" ht="45.75" customHeight="1" x14ac:dyDescent="0.2">
      <c r="A314" s="382"/>
      <c r="B314" s="179"/>
      <c r="C314" s="182"/>
      <c r="D314" s="182"/>
      <c r="E314" s="182"/>
      <c r="F314" s="182"/>
    </row>
    <row r="315" spans="1:6" ht="45.75" customHeight="1" x14ac:dyDescent="0.2">
      <c r="A315" s="382"/>
      <c r="B315" s="179"/>
      <c r="C315" s="182"/>
      <c r="D315" s="182"/>
      <c r="E315" s="182"/>
      <c r="F315" s="182"/>
    </row>
    <row r="316" spans="1:6" ht="45.75" customHeight="1" x14ac:dyDescent="0.2">
      <c r="A316" s="383"/>
      <c r="B316" s="179"/>
      <c r="C316" s="182"/>
      <c r="D316" s="182"/>
      <c r="E316" s="182"/>
      <c r="F316" s="182"/>
    </row>
    <row r="317" spans="1:6" ht="45.75" customHeight="1" x14ac:dyDescent="0.2">
      <c r="A317" s="381">
        <f>'ACCS VIGENCIA 2018'!B84</f>
        <v>0</v>
      </c>
      <c r="B317" s="179"/>
      <c r="C317" s="182"/>
      <c r="D317" s="182"/>
      <c r="E317" s="182"/>
      <c r="F317" s="182"/>
    </row>
    <row r="318" spans="1:6" ht="45.75" customHeight="1" x14ac:dyDescent="0.2">
      <c r="A318" s="382"/>
      <c r="B318" s="179"/>
      <c r="C318" s="182"/>
      <c r="D318" s="182"/>
      <c r="E318" s="182"/>
      <c r="F318" s="182"/>
    </row>
    <row r="319" spans="1:6" ht="45.75" customHeight="1" x14ac:dyDescent="0.2">
      <c r="A319" s="382"/>
      <c r="B319" s="179"/>
      <c r="C319" s="182"/>
      <c r="D319" s="182"/>
      <c r="E319" s="182"/>
      <c r="F319" s="182"/>
    </row>
    <row r="320" spans="1:6" ht="45.75" customHeight="1" x14ac:dyDescent="0.2">
      <c r="A320" s="383"/>
      <c r="B320" s="179"/>
      <c r="C320" s="182"/>
      <c r="D320" s="182"/>
      <c r="E320" s="182"/>
      <c r="F320" s="182"/>
    </row>
    <row r="321" spans="1:6" ht="45.75" customHeight="1" x14ac:dyDescent="0.2">
      <c r="A321" s="381">
        <f>'ACCS VIGENCIA 2018'!B85</f>
        <v>0</v>
      </c>
      <c r="B321" s="179"/>
      <c r="C321" s="182"/>
      <c r="D321" s="182"/>
      <c r="E321" s="182"/>
      <c r="F321" s="182"/>
    </row>
    <row r="322" spans="1:6" ht="45.75" customHeight="1" x14ac:dyDescent="0.2">
      <c r="A322" s="382"/>
      <c r="B322" s="179"/>
      <c r="C322" s="182"/>
      <c r="D322" s="182"/>
      <c r="E322" s="182"/>
      <c r="F322" s="182"/>
    </row>
    <row r="323" spans="1:6" ht="45.75" customHeight="1" x14ac:dyDescent="0.2">
      <c r="A323" s="382"/>
      <c r="B323" s="179"/>
      <c r="C323" s="182"/>
      <c r="D323" s="182"/>
      <c r="E323" s="182"/>
      <c r="F323" s="182"/>
    </row>
    <row r="324" spans="1:6" ht="45.75" customHeight="1" x14ac:dyDescent="0.2">
      <c r="A324" s="383"/>
      <c r="B324" s="179"/>
      <c r="C324" s="182"/>
      <c r="D324" s="182"/>
      <c r="E324" s="182"/>
      <c r="F324" s="182"/>
    </row>
    <row r="325" spans="1:6" ht="45.75" customHeight="1" x14ac:dyDescent="0.2">
      <c r="A325" s="381">
        <f>'ACCS VIGENCIA 2018'!B86</f>
        <v>0</v>
      </c>
      <c r="B325" s="179"/>
      <c r="C325" s="182"/>
      <c r="D325" s="182"/>
      <c r="E325" s="182"/>
      <c r="F325" s="182"/>
    </row>
    <row r="326" spans="1:6" ht="45.75" customHeight="1" x14ac:dyDescent="0.2">
      <c r="A326" s="382"/>
      <c r="B326" s="179"/>
      <c r="C326" s="182"/>
      <c r="D326" s="182"/>
      <c r="E326" s="182"/>
      <c r="F326" s="182"/>
    </row>
    <row r="327" spans="1:6" ht="45.75" customHeight="1" x14ac:dyDescent="0.2">
      <c r="A327" s="382"/>
      <c r="B327" s="179"/>
      <c r="C327" s="182"/>
      <c r="D327" s="182"/>
      <c r="E327" s="182"/>
      <c r="F327" s="182"/>
    </row>
    <row r="328" spans="1:6" ht="45.75" customHeight="1" x14ac:dyDescent="0.2">
      <c r="A328" s="383"/>
      <c r="B328" s="179"/>
      <c r="C328" s="182"/>
      <c r="D328" s="182"/>
      <c r="E328" s="182"/>
      <c r="F328" s="182"/>
    </row>
    <row r="329" spans="1:6" ht="45.75" customHeight="1" x14ac:dyDescent="0.2">
      <c r="A329" s="381">
        <f>'ACCS VIGENCIA 2018'!B87</f>
        <v>0</v>
      </c>
      <c r="B329" s="179"/>
      <c r="C329" s="182"/>
      <c r="D329" s="182"/>
      <c r="E329" s="182"/>
      <c r="F329" s="182"/>
    </row>
    <row r="330" spans="1:6" ht="45.75" customHeight="1" x14ac:dyDescent="0.2">
      <c r="A330" s="382"/>
      <c r="B330" s="179"/>
      <c r="C330" s="182"/>
      <c r="D330" s="182"/>
      <c r="E330" s="182"/>
      <c r="F330" s="182"/>
    </row>
    <row r="331" spans="1:6" ht="45.75" customHeight="1" x14ac:dyDescent="0.2">
      <c r="A331" s="382"/>
      <c r="B331" s="179"/>
      <c r="C331" s="182"/>
      <c r="D331" s="182"/>
      <c r="E331" s="182"/>
      <c r="F331" s="182"/>
    </row>
    <row r="332" spans="1:6" ht="45.75" customHeight="1" x14ac:dyDescent="0.2">
      <c r="A332" s="383"/>
      <c r="B332" s="179"/>
      <c r="C332" s="182"/>
      <c r="D332" s="182"/>
      <c r="E332" s="182"/>
      <c r="F332" s="182"/>
    </row>
    <row r="333" spans="1:6" ht="45.75" customHeight="1" x14ac:dyDescent="0.2">
      <c r="A333" s="381">
        <f>'ACCS VIGENCIA 2018'!B88</f>
        <v>0</v>
      </c>
      <c r="B333" s="179"/>
      <c r="C333" s="182"/>
      <c r="D333" s="182"/>
      <c r="E333" s="182"/>
      <c r="F333" s="182"/>
    </row>
    <row r="334" spans="1:6" ht="45.75" customHeight="1" x14ac:dyDescent="0.2">
      <c r="A334" s="382"/>
      <c r="B334" s="179"/>
      <c r="C334" s="182"/>
      <c r="D334" s="182"/>
      <c r="E334" s="182"/>
      <c r="F334" s="182"/>
    </row>
    <row r="335" spans="1:6" ht="45.75" customHeight="1" x14ac:dyDescent="0.2">
      <c r="A335" s="382"/>
      <c r="B335" s="179"/>
      <c r="C335" s="182"/>
      <c r="D335" s="182"/>
      <c r="E335" s="182"/>
      <c r="F335" s="182"/>
    </row>
    <row r="336" spans="1:6" ht="45.75" customHeight="1" x14ac:dyDescent="0.2">
      <c r="A336" s="383"/>
      <c r="B336" s="179"/>
      <c r="C336" s="182"/>
      <c r="D336" s="182"/>
      <c r="E336" s="182"/>
      <c r="F336" s="182"/>
    </row>
    <row r="337" spans="1:6" ht="45.75" customHeight="1" x14ac:dyDescent="0.2">
      <c r="A337" s="381">
        <f>'ACCS VIGENCIA 2018'!B89</f>
        <v>0</v>
      </c>
      <c r="B337" s="179"/>
      <c r="C337" s="182"/>
      <c r="D337" s="182"/>
      <c r="E337" s="182"/>
      <c r="F337" s="182"/>
    </row>
    <row r="338" spans="1:6" ht="45.75" customHeight="1" x14ac:dyDescent="0.2">
      <c r="A338" s="382"/>
      <c r="B338" s="179"/>
      <c r="C338" s="182"/>
      <c r="D338" s="182"/>
      <c r="E338" s="182"/>
      <c r="F338" s="182"/>
    </row>
    <row r="339" spans="1:6" ht="45.75" customHeight="1" x14ac:dyDescent="0.2">
      <c r="A339" s="382"/>
      <c r="B339" s="179"/>
      <c r="C339" s="182"/>
      <c r="D339" s="182"/>
      <c r="E339" s="182"/>
      <c r="F339" s="182"/>
    </row>
    <row r="340" spans="1:6" ht="45.75" customHeight="1" x14ac:dyDescent="0.2">
      <c r="A340" s="383"/>
      <c r="B340" s="179"/>
      <c r="C340" s="182"/>
      <c r="D340" s="182"/>
      <c r="E340" s="182"/>
      <c r="F340" s="182"/>
    </row>
    <row r="341" spans="1:6" ht="45.75" customHeight="1" x14ac:dyDescent="0.2">
      <c r="A341" s="381">
        <f>'ACCS VIGENCIA 2018'!B90</f>
        <v>0</v>
      </c>
      <c r="B341" s="179"/>
      <c r="C341" s="182"/>
      <c r="D341" s="182"/>
      <c r="E341" s="182"/>
      <c r="F341" s="182"/>
    </row>
    <row r="342" spans="1:6" ht="45.75" customHeight="1" x14ac:dyDescent="0.2">
      <c r="A342" s="382"/>
      <c r="B342" s="179"/>
      <c r="C342" s="182"/>
      <c r="D342" s="182"/>
      <c r="E342" s="182"/>
      <c r="F342" s="182"/>
    </row>
    <row r="343" spans="1:6" ht="45.75" customHeight="1" x14ac:dyDescent="0.2">
      <c r="A343" s="382"/>
      <c r="B343" s="179"/>
      <c r="C343" s="182"/>
      <c r="D343" s="182"/>
      <c r="E343" s="182"/>
      <c r="F343" s="182"/>
    </row>
    <row r="344" spans="1:6" ht="45.75" customHeight="1" x14ac:dyDescent="0.2">
      <c r="A344" s="383"/>
      <c r="B344" s="179"/>
      <c r="C344" s="182"/>
      <c r="D344" s="182"/>
      <c r="E344" s="182"/>
      <c r="F344" s="182"/>
    </row>
    <row r="345" spans="1:6" ht="45.75" customHeight="1" x14ac:dyDescent="0.2">
      <c r="A345" s="381">
        <f>'ACCS VIGENCIA 2018'!B91</f>
        <v>0</v>
      </c>
      <c r="B345" s="179"/>
      <c r="C345" s="182"/>
      <c r="D345" s="182"/>
      <c r="E345" s="182"/>
      <c r="F345" s="182"/>
    </row>
    <row r="346" spans="1:6" ht="45.75" customHeight="1" x14ac:dyDescent="0.2">
      <c r="A346" s="382"/>
      <c r="B346" s="179"/>
      <c r="C346" s="182"/>
      <c r="D346" s="182"/>
      <c r="E346" s="182"/>
      <c r="F346" s="182"/>
    </row>
    <row r="347" spans="1:6" ht="45.75" customHeight="1" x14ac:dyDescent="0.2">
      <c r="A347" s="382"/>
      <c r="B347" s="179"/>
      <c r="C347" s="182"/>
      <c r="D347" s="182"/>
      <c r="E347" s="182"/>
      <c r="F347" s="182"/>
    </row>
    <row r="348" spans="1:6" ht="45.75" customHeight="1" x14ac:dyDescent="0.2">
      <c r="A348" s="383"/>
      <c r="B348" s="179"/>
      <c r="C348" s="182"/>
      <c r="D348" s="182"/>
      <c r="E348" s="182"/>
      <c r="F348" s="182"/>
    </row>
    <row r="349" spans="1:6" ht="45.75" customHeight="1" x14ac:dyDescent="0.2">
      <c r="A349" s="381">
        <f>'ACCS VIGENCIA 2018'!B92</f>
        <v>0</v>
      </c>
      <c r="B349" s="179"/>
      <c r="C349" s="182"/>
      <c r="D349" s="182"/>
      <c r="E349" s="182"/>
      <c r="F349" s="182"/>
    </row>
    <row r="350" spans="1:6" ht="45.75" customHeight="1" x14ac:dyDescent="0.2">
      <c r="A350" s="382"/>
      <c r="B350" s="179"/>
      <c r="C350" s="182"/>
      <c r="D350" s="182"/>
      <c r="E350" s="182"/>
      <c r="F350" s="182"/>
    </row>
    <row r="351" spans="1:6" ht="45.75" customHeight="1" x14ac:dyDescent="0.2">
      <c r="A351" s="382"/>
      <c r="B351" s="179"/>
      <c r="C351" s="182"/>
      <c r="D351" s="182"/>
      <c r="E351" s="182"/>
      <c r="F351" s="182"/>
    </row>
    <row r="352" spans="1:6" ht="45.75" customHeight="1" x14ac:dyDescent="0.2">
      <c r="A352" s="383"/>
      <c r="B352" s="179"/>
      <c r="C352" s="182"/>
      <c r="D352" s="182"/>
      <c r="E352" s="182"/>
      <c r="F352" s="182"/>
    </row>
    <row r="353" spans="1:6" ht="45.75" customHeight="1" x14ac:dyDescent="0.2">
      <c r="A353" s="381">
        <f>'ACCS VIGENCIA 2018'!B93</f>
        <v>0</v>
      </c>
      <c r="B353" s="179"/>
      <c r="C353" s="182"/>
      <c r="D353" s="182"/>
      <c r="E353" s="182"/>
      <c r="F353" s="182"/>
    </row>
    <row r="354" spans="1:6" ht="45.75" customHeight="1" x14ac:dyDescent="0.2">
      <c r="A354" s="382"/>
      <c r="B354" s="179"/>
      <c r="C354" s="182"/>
      <c r="D354" s="182"/>
      <c r="E354" s="182"/>
      <c r="F354" s="182"/>
    </row>
    <row r="355" spans="1:6" ht="45.75" customHeight="1" x14ac:dyDescent="0.2">
      <c r="A355" s="382"/>
      <c r="B355" s="179"/>
      <c r="C355" s="182"/>
      <c r="D355" s="182"/>
      <c r="E355" s="182"/>
      <c r="F355" s="182"/>
    </row>
    <row r="356" spans="1:6" ht="45.75" customHeight="1" x14ac:dyDescent="0.2">
      <c r="A356" s="383"/>
      <c r="B356" s="179"/>
      <c r="C356" s="182"/>
      <c r="D356" s="182"/>
      <c r="E356" s="182"/>
      <c r="F356" s="182"/>
    </row>
    <row r="357" spans="1:6" ht="45.75" customHeight="1" x14ac:dyDescent="0.2">
      <c r="A357" s="381" t="str">
        <f>'ACCS VIGENCIA 2018'!B94</f>
        <v>Análisis de las necesidades de  la  nueva población educativa.</v>
      </c>
      <c r="B357" s="179" t="s">
        <v>980</v>
      </c>
      <c r="C357" s="182"/>
      <c r="D357" s="182"/>
      <c r="E357" s="182"/>
      <c r="F357" s="182"/>
    </row>
    <row r="358" spans="1:6" ht="45.75" customHeight="1" x14ac:dyDescent="0.2">
      <c r="A358" s="382"/>
      <c r="B358" s="179"/>
      <c r="C358" s="182"/>
      <c r="D358" s="182"/>
      <c r="E358" s="182"/>
      <c r="F358" s="182"/>
    </row>
    <row r="359" spans="1:6" ht="45.75" customHeight="1" x14ac:dyDescent="0.2">
      <c r="A359" s="382"/>
      <c r="B359" s="179"/>
      <c r="C359" s="182"/>
      <c r="D359" s="182"/>
      <c r="E359" s="182"/>
      <c r="F359" s="182"/>
    </row>
    <row r="360" spans="1:6" ht="45.75" customHeight="1" x14ac:dyDescent="0.2">
      <c r="A360" s="383"/>
      <c r="B360" s="179"/>
      <c r="C360" s="182"/>
      <c r="D360" s="182"/>
      <c r="E360" s="182"/>
      <c r="F360" s="182"/>
    </row>
    <row r="361" spans="1:6" ht="45.75" customHeight="1" x14ac:dyDescent="0.2">
      <c r="A361" s="381">
        <f>'ACCS VIGENCIA 2018'!B95</f>
        <v>0</v>
      </c>
      <c r="B361" s="179"/>
      <c r="C361" s="182"/>
      <c r="D361" s="182"/>
      <c r="E361" s="182"/>
      <c r="F361" s="182"/>
    </row>
    <row r="362" spans="1:6" ht="45.75" customHeight="1" x14ac:dyDescent="0.2">
      <c r="A362" s="382"/>
      <c r="B362" s="179"/>
      <c r="C362" s="182"/>
      <c r="D362" s="182"/>
      <c r="E362" s="182"/>
      <c r="F362" s="182"/>
    </row>
    <row r="363" spans="1:6" ht="45.75" customHeight="1" x14ac:dyDescent="0.2">
      <c r="A363" s="382"/>
      <c r="B363" s="179"/>
      <c r="C363" s="182"/>
      <c r="D363" s="182"/>
      <c r="E363" s="182"/>
      <c r="F363" s="182"/>
    </row>
    <row r="364" spans="1:6" ht="45.75" customHeight="1" x14ac:dyDescent="0.2">
      <c r="A364" s="383"/>
      <c r="B364" s="179"/>
      <c r="C364" s="182"/>
      <c r="D364" s="182"/>
      <c r="E364" s="182"/>
      <c r="F364" s="182"/>
    </row>
    <row r="365" spans="1:6" ht="45.75" customHeight="1" x14ac:dyDescent="0.2">
      <c r="A365" s="381">
        <f>'ACCS VIGENCIA 2018'!B96</f>
        <v>0</v>
      </c>
      <c r="B365" s="179"/>
      <c r="C365" s="182"/>
      <c r="D365" s="182"/>
      <c r="E365" s="182"/>
      <c r="F365" s="182"/>
    </row>
    <row r="366" spans="1:6" ht="45.75" customHeight="1" x14ac:dyDescent="0.2">
      <c r="A366" s="382"/>
      <c r="B366" s="179"/>
      <c r="C366" s="182"/>
      <c r="D366" s="182"/>
      <c r="E366" s="182"/>
      <c r="F366" s="182"/>
    </row>
    <row r="367" spans="1:6" ht="45.75" customHeight="1" x14ac:dyDescent="0.2">
      <c r="A367" s="382"/>
      <c r="B367" s="179"/>
      <c r="C367" s="182"/>
      <c r="D367" s="182"/>
      <c r="E367" s="182"/>
      <c r="F367" s="182"/>
    </row>
    <row r="368" spans="1:6" ht="45.75" customHeight="1" x14ac:dyDescent="0.2">
      <c r="A368" s="383"/>
      <c r="B368" s="179"/>
      <c r="C368" s="182"/>
      <c r="D368" s="182"/>
      <c r="E368" s="182"/>
      <c r="F368" s="182"/>
    </row>
    <row r="369" spans="1:6" ht="45.75" customHeight="1" x14ac:dyDescent="0.2">
      <c r="A369" s="381">
        <f>'ACCS VIGENCIA 2018'!B97</f>
        <v>0</v>
      </c>
      <c r="B369" s="179"/>
      <c r="C369" s="182"/>
      <c r="D369" s="182"/>
      <c r="E369" s="182"/>
      <c r="F369" s="182"/>
    </row>
    <row r="370" spans="1:6" ht="45.75" customHeight="1" x14ac:dyDescent="0.2">
      <c r="A370" s="382"/>
      <c r="B370" s="179"/>
      <c r="C370" s="182"/>
      <c r="D370" s="182"/>
      <c r="E370" s="182"/>
      <c r="F370" s="182"/>
    </row>
    <row r="371" spans="1:6" ht="45.75" customHeight="1" x14ac:dyDescent="0.2">
      <c r="A371" s="382"/>
      <c r="B371" s="179"/>
      <c r="C371" s="182"/>
      <c r="D371" s="182"/>
      <c r="E371" s="182"/>
      <c r="F371" s="182"/>
    </row>
    <row r="372" spans="1:6" ht="45.75" customHeight="1" x14ac:dyDescent="0.2">
      <c r="A372" s="383"/>
      <c r="B372" s="179"/>
      <c r="C372" s="182"/>
      <c r="D372" s="182"/>
      <c r="E372" s="182"/>
      <c r="F372" s="182"/>
    </row>
    <row r="373" spans="1:6" ht="45.75" customHeight="1" x14ac:dyDescent="0.2">
      <c r="A373" s="381" t="str">
        <f>'ACCS VIGENCIA 2018'!B98</f>
        <v>Inclusión a los programas pedagogicos , programas de apoyo para subsanar diferencias</v>
      </c>
      <c r="B373" s="179" t="s">
        <v>980</v>
      </c>
      <c r="C373" s="182"/>
      <c r="D373" s="182"/>
      <c r="E373" s="182"/>
      <c r="F373" s="182"/>
    </row>
    <row r="374" spans="1:6" ht="45.75" customHeight="1" x14ac:dyDescent="0.2">
      <c r="A374" s="382"/>
      <c r="B374" s="179"/>
      <c r="C374" s="182"/>
      <c r="D374" s="182"/>
      <c r="E374" s="182"/>
      <c r="F374" s="182"/>
    </row>
    <row r="375" spans="1:6" ht="45.75" customHeight="1" x14ac:dyDescent="0.2">
      <c r="A375" s="382"/>
      <c r="B375" s="179"/>
      <c r="C375" s="182"/>
      <c r="D375" s="182"/>
      <c r="E375" s="182"/>
      <c r="F375" s="182"/>
    </row>
    <row r="376" spans="1:6" ht="45.75" customHeight="1" x14ac:dyDescent="0.2">
      <c r="A376" s="383"/>
      <c r="B376" s="179"/>
      <c r="C376" s="182"/>
      <c r="D376" s="182"/>
      <c r="E376" s="182"/>
      <c r="F376" s="182"/>
    </row>
    <row r="377" spans="1:6" ht="45.75" customHeight="1" x14ac:dyDescent="0.2">
      <c r="A377" s="381">
        <f>'ACCS VIGENCIA 2018'!B99</f>
        <v>0</v>
      </c>
      <c r="B377" s="179"/>
      <c r="C377" s="182"/>
      <c r="D377" s="182"/>
      <c r="E377" s="182"/>
      <c r="F377" s="182"/>
    </row>
    <row r="378" spans="1:6" ht="45.75" customHeight="1" x14ac:dyDescent="0.2">
      <c r="A378" s="382"/>
      <c r="B378" s="179"/>
      <c r="C378" s="182"/>
      <c r="D378" s="182"/>
      <c r="E378" s="182"/>
      <c r="F378" s="182"/>
    </row>
    <row r="379" spans="1:6" ht="45.75" customHeight="1" x14ac:dyDescent="0.2">
      <c r="A379" s="382"/>
      <c r="B379" s="179"/>
      <c r="C379" s="182"/>
      <c r="D379" s="182"/>
      <c r="E379" s="182"/>
      <c r="F379" s="182"/>
    </row>
    <row r="380" spans="1:6" ht="45.75" customHeight="1" x14ac:dyDescent="0.2">
      <c r="A380" s="383"/>
      <c r="B380" s="179"/>
      <c r="C380" s="182"/>
      <c r="D380" s="182"/>
      <c r="E380" s="182"/>
      <c r="F380" s="182"/>
    </row>
    <row r="381" spans="1:6" ht="45.75" customHeight="1" x14ac:dyDescent="0.2">
      <c r="A381" s="381">
        <f>'ACCS VIGENCIA 2018'!B100</f>
        <v>0</v>
      </c>
      <c r="B381" s="179"/>
      <c r="C381" s="182"/>
      <c r="D381" s="182"/>
      <c r="E381" s="182"/>
      <c r="F381" s="182"/>
    </row>
    <row r="382" spans="1:6" ht="45.75" customHeight="1" x14ac:dyDescent="0.2">
      <c r="A382" s="382"/>
      <c r="B382" s="179"/>
      <c r="C382" s="182"/>
      <c r="D382" s="182"/>
      <c r="E382" s="182"/>
      <c r="F382" s="182"/>
    </row>
    <row r="383" spans="1:6" ht="45.75" customHeight="1" x14ac:dyDescent="0.2">
      <c r="A383" s="382"/>
      <c r="B383" s="179"/>
      <c r="C383" s="182"/>
      <c r="D383" s="182"/>
      <c r="E383" s="182"/>
      <c r="F383" s="182"/>
    </row>
    <row r="384" spans="1:6" ht="45.75" customHeight="1" x14ac:dyDescent="0.2">
      <c r="A384" s="383"/>
      <c r="B384" s="179"/>
      <c r="C384" s="182"/>
      <c r="D384" s="182"/>
      <c r="E384" s="182"/>
      <c r="F384" s="182"/>
    </row>
    <row r="385" spans="1:6" ht="45.75" customHeight="1" x14ac:dyDescent="0.2">
      <c r="A385" s="381">
        <f>'ACCS VIGENCIA 2018'!B101</f>
        <v>0</v>
      </c>
      <c r="B385" s="184"/>
      <c r="C385" s="182"/>
      <c r="D385" s="182"/>
      <c r="E385" s="182"/>
      <c r="F385" s="182"/>
    </row>
    <row r="386" spans="1:6" ht="45.75" customHeight="1" x14ac:dyDescent="0.2">
      <c r="A386" s="382"/>
      <c r="B386" s="179"/>
      <c r="C386" s="182"/>
      <c r="D386" s="182"/>
      <c r="E386" s="182"/>
      <c r="F386" s="182"/>
    </row>
    <row r="387" spans="1:6" ht="45.75" customHeight="1" x14ac:dyDescent="0.2">
      <c r="A387" s="382"/>
      <c r="B387" s="179"/>
      <c r="C387" s="182"/>
      <c r="D387" s="182"/>
      <c r="E387" s="182"/>
      <c r="F387" s="182"/>
    </row>
    <row r="388" spans="1:6" ht="45.75" customHeight="1" x14ac:dyDescent="0.2">
      <c r="A388" s="383"/>
      <c r="B388" s="179"/>
      <c r="C388" s="182"/>
      <c r="D388" s="182"/>
      <c r="E388" s="182"/>
      <c r="F388" s="182"/>
    </row>
  </sheetData>
  <sheetProtection selectLockedCells="1"/>
  <mergeCells count="97">
    <mergeCell ref="A357:A360"/>
    <mergeCell ref="A317:A320"/>
    <mergeCell ref="A321:A324"/>
    <mergeCell ref="A325:A328"/>
    <mergeCell ref="A329:A332"/>
    <mergeCell ref="B2:F2"/>
    <mergeCell ref="A341:A344"/>
    <mergeCell ref="A345:A348"/>
    <mergeCell ref="A349:A352"/>
    <mergeCell ref="A353:A356"/>
    <mergeCell ref="A285:A288"/>
    <mergeCell ref="A289:A292"/>
    <mergeCell ref="A333:A336"/>
    <mergeCell ref="A337:A340"/>
    <mergeCell ref="A293:A296"/>
    <mergeCell ref="A297:A300"/>
    <mergeCell ref="A301:A304"/>
    <mergeCell ref="A305:A308"/>
    <mergeCell ref="A309:A312"/>
    <mergeCell ref="A313:A316"/>
    <mergeCell ref="A265:A268"/>
    <mergeCell ref="A269:A272"/>
    <mergeCell ref="A273:A276"/>
    <mergeCell ref="A277:A280"/>
    <mergeCell ref="A281:A284"/>
    <mergeCell ref="A245:A248"/>
    <mergeCell ref="A249:A252"/>
    <mergeCell ref="A253:A256"/>
    <mergeCell ref="A257:A260"/>
    <mergeCell ref="A261:A264"/>
    <mergeCell ref="A225:A228"/>
    <mergeCell ref="A229:A232"/>
    <mergeCell ref="A233:A236"/>
    <mergeCell ref="A237:A240"/>
    <mergeCell ref="A241:A244"/>
    <mergeCell ref="A205:A208"/>
    <mergeCell ref="A209:A212"/>
    <mergeCell ref="A213:A216"/>
    <mergeCell ref="A217:A220"/>
    <mergeCell ref="A221:A224"/>
    <mergeCell ref="A185:A188"/>
    <mergeCell ref="A189:A192"/>
    <mergeCell ref="A193:A196"/>
    <mergeCell ref="A197:A200"/>
    <mergeCell ref="A201:A204"/>
    <mergeCell ref="A165:A168"/>
    <mergeCell ref="A169:A172"/>
    <mergeCell ref="A173:A176"/>
    <mergeCell ref="A177:A180"/>
    <mergeCell ref="A181:A184"/>
    <mergeCell ref="A145:A148"/>
    <mergeCell ref="A149:A152"/>
    <mergeCell ref="A153:A156"/>
    <mergeCell ref="A157:A160"/>
    <mergeCell ref="A161:A164"/>
    <mergeCell ref="A125:A128"/>
    <mergeCell ref="A129:A132"/>
    <mergeCell ref="A133:A136"/>
    <mergeCell ref="A137:A140"/>
    <mergeCell ref="A141:A144"/>
    <mergeCell ref="A105:A108"/>
    <mergeCell ref="A109:A112"/>
    <mergeCell ref="A113:A116"/>
    <mergeCell ref="A117:A120"/>
    <mergeCell ref="A121:A124"/>
    <mergeCell ref="A85:A88"/>
    <mergeCell ref="A89:A92"/>
    <mergeCell ref="A93:A96"/>
    <mergeCell ref="A97:A100"/>
    <mergeCell ref="A101:A104"/>
    <mergeCell ref="A65:A68"/>
    <mergeCell ref="A69:A72"/>
    <mergeCell ref="A73:A76"/>
    <mergeCell ref="A77:A80"/>
    <mergeCell ref="A81:A84"/>
    <mergeCell ref="A45:A48"/>
    <mergeCell ref="A49:A52"/>
    <mergeCell ref="A53:A56"/>
    <mergeCell ref="A57:A60"/>
    <mergeCell ref="A61:A64"/>
    <mergeCell ref="A25:A28"/>
    <mergeCell ref="A29:A32"/>
    <mergeCell ref="A33:A36"/>
    <mergeCell ref="A37:A40"/>
    <mergeCell ref="A41:A44"/>
    <mergeCell ref="A5:A8"/>
    <mergeCell ref="A9:A12"/>
    <mergeCell ref="A13:A16"/>
    <mergeCell ref="A17:A20"/>
    <mergeCell ref="A21:A24"/>
    <mergeCell ref="A385:A388"/>
    <mergeCell ref="A361:A364"/>
    <mergeCell ref="A365:A368"/>
    <mergeCell ref="A369:A372"/>
    <mergeCell ref="A373:A376"/>
    <mergeCell ref="A377:A380"/>
    <mergeCell ref="A381:A384"/>
  </mergeCells>
  <hyperlinks>
    <hyperlink ref="D5" r:id="rId1"/>
  </hyperlinks>
  <pageMargins left="0.7" right="0.7" top="0.75" bottom="0.75" header="0.3" footer="0.3"/>
  <pageSetup orientation="portrait" verticalDpi="0"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sheetPr>
  <dimension ref="A2:I177"/>
  <sheetViews>
    <sheetView topLeftCell="A89" zoomScale="80" zoomScaleNormal="80" workbookViewId="0">
      <selection activeCell="F6" sqref="F6"/>
    </sheetView>
  </sheetViews>
  <sheetFormatPr baseColWidth="10" defaultColWidth="9.33203125" defaultRowHeight="11.25" x14ac:dyDescent="0.2"/>
  <cols>
    <col min="1" max="1" width="45.83203125" style="28" customWidth="1"/>
    <col min="2" max="2" width="40.6640625" style="28" customWidth="1"/>
    <col min="3" max="3" width="34" style="129" customWidth="1"/>
    <col min="4" max="4" width="20" style="129" customWidth="1"/>
    <col min="5" max="5" width="26.6640625" style="129" customWidth="1"/>
    <col min="6" max="6" width="29.6640625" style="136" customWidth="1"/>
    <col min="7" max="7" width="40.6640625" style="129" customWidth="1"/>
    <col min="8" max="8" width="39.5" style="129" customWidth="1"/>
    <col min="9" max="9" width="12" style="28" customWidth="1"/>
    <col min="10" max="256" width="12" customWidth="1"/>
  </cols>
  <sheetData>
    <row r="2" spans="1:9" ht="15" x14ac:dyDescent="0.25">
      <c r="B2" s="372"/>
      <c r="C2" s="372"/>
      <c r="D2" s="372"/>
      <c r="E2" s="372"/>
      <c r="F2" s="372"/>
      <c r="G2" s="372"/>
      <c r="H2" s="190"/>
    </row>
    <row r="4" spans="1:9" ht="12" thickBot="1" x14ac:dyDescent="0.25">
      <c r="C4" s="190"/>
      <c r="D4" s="190"/>
      <c r="E4" s="190"/>
      <c r="G4" s="190"/>
      <c r="H4" s="190"/>
    </row>
    <row r="5" spans="1:9" s="25" customFormat="1" ht="51.75" customHeight="1" thickBot="1" x14ac:dyDescent="0.25">
      <c r="A5" s="30" t="s">
        <v>309</v>
      </c>
      <c r="B5" s="62" t="s">
        <v>374</v>
      </c>
      <c r="C5" s="62" t="s">
        <v>335</v>
      </c>
      <c r="D5" s="62" t="s">
        <v>336</v>
      </c>
      <c r="E5" s="40" t="s">
        <v>337</v>
      </c>
      <c r="F5" s="137" t="s">
        <v>338</v>
      </c>
      <c r="G5" s="40" t="s">
        <v>339</v>
      </c>
      <c r="H5" s="101" t="s">
        <v>340</v>
      </c>
      <c r="I5" s="94"/>
    </row>
    <row r="6" spans="1:9" s="94" customFormat="1" ht="33" customHeight="1" x14ac:dyDescent="0.2">
      <c r="A6" s="373" t="str">
        <f>OBJS!D5</f>
        <v xml:space="preserve"> A través de un  plan operativo de las metas institucionales el  80% serán ejecutadas, verificando  durante cada año su ejecusión como parte del quehacer institucional.</v>
      </c>
      <c r="B6" s="189" t="s">
        <v>985</v>
      </c>
      <c r="C6" s="97" t="s">
        <v>946</v>
      </c>
      <c r="D6" s="142" t="s">
        <v>986</v>
      </c>
      <c r="E6" s="217">
        <v>30.352154531946507</v>
      </c>
      <c r="F6" s="138"/>
      <c r="G6" s="139" t="s">
        <v>987</v>
      </c>
      <c r="H6" s="139" t="s">
        <v>869</v>
      </c>
    </row>
    <row r="7" spans="1:9" s="94" customFormat="1" ht="33" customHeight="1" x14ac:dyDescent="0.2">
      <c r="A7" s="374"/>
      <c r="B7" s="130"/>
      <c r="C7" s="97"/>
      <c r="D7" s="142"/>
      <c r="E7" s="142"/>
      <c r="F7" s="138"/>
      <c r="G7" s="139"/>
      <c r="H7" s="139"/>
    </row>
    <row r="8" spans="1:9" s="94" customFormat="1" ht="33" customHeight="1" x14ac:dyDescent="0.2">
      <c r="A8" s="374"/>
      <c r="B8" s="130"/>
      <c r="C8" s="97"/>
      <c r="D8" s="142"/>
      <c r="E8" s="142"/>
      <c r="F8" s="138"/>
      <c r="G8" s="139"/>
      <c r="H8" s="139"/>
    </row>
    <row r="9" spans="1:9" s="94" customFormat="1" ht="43.5" customHeight="1" x14ac:dyDescent="0.2">
      <c r="A9" s="375"/>
      <c r="B9" s="130"/>
      <c r="C9" s="97"/>
      <c r="D9" s="142"/>
      <c r="E9" s="142"/>
      <c r="F9" s="138"/>
      <c r="G9" s="139"/>
      <c r="H9" s="139"/>
    </row>
    <row r="10" spans="1:9" s="94" customFormat="1" ht="43.5" customHeight="1" x14ac:dyDescent="0.2">
      <c r="A10" s="373" t="str">
        <f>OBJS!D6</f>
        <v>Cada  año la comunidad educativa  conoce y se apropia en un 90 % de las metas institucionales</v>
      </c>
      <c r="B10" s="130" t="s">
        <v>988</v>
      </c>
      <c r="C10" s="97"/>
      <c r="D10" s="142"/>
      <c r="E10" s="142"/>
      <c r="F10" s="138"/>
      <c r="G10" s="139"/>
      <c r="H10" s="139"/>
    </row>
    <row r="11" spans="1:9" s="94" customFormat="1" ht="43.5" customHeight="1" x14ac:dyDescent="0.2">
      <c r="A11" s="369"/>
      <c r="B11" s="178"/>
      <c r="C11" s="133"/>
      <c r="D11" s="142"/>
      <c r="E11" s="142"/>
      <c r="F11" s="138"/>
      <c r="G11" s="139"/>
      <c r="H11" s="139"/>
    </row>
    <row r="12" spans="1:9" s="94" customFormat="1" ht="43.5" customHeight="1" x14ac:dyDescent="0.2">
      <c r="A12" s="369"/>
      <c r="B12" s="178"/>
      <c r="C12" s="133"/>
      <c r="D12" s="142"/>
      <c r="E12" s="142"/>
      <c r="F12" s="138"/>
      <c r="G12" s="139"/>
      <c r="H12" s="139"/>
    </row>
    <row r="13" spans="1:9" s="94" customFormat="1" ht="43.5" customHeight="1" x14ac:dyDescent="0.2">
      <c r="A13" s="370"/>
      <c r="B13" s="100"/>
      <c r="C13" s="133"/>
      <c r="D13" s="142"/>
      <c r="E13" s="142"/>
      <c r="F13" s="138"/>
      <c r="G13" s="139"/>
      <c r="H13" s="139"/>
    </row>
    <row r="14" spans="1:9" s="28" customFormat="1" ht="43.5" customHeight="1" x14ac:dyDescent="0.2">
      <c r="A14" s="368" t="str">
        <f>OBJS!D7</f>
        <v>Las actividades de apoyo serán planeadas, ejecutadas y evaluadas con el fin de analizar su efectividad de manera inmediata, y al finalizar  cada año  el 98%  serán replanteadas.</v>
      </c>
      <c r="B14" s="100" t="s">
        <v>988</v>
      </c>
      <c r="C14" s="133"/>
      <c r="D14" s="142"/>
      <c r="E14" s="142"/>
      <c r="F14" s="138"/>
      <c r="G14" s="139"/>
      <c r="H14" s="139"/>
    </row>
    <row r="15" spans="1:9" s="28" customFormat="1" ht="43.5" customHeight="1" x14ac:dyDescent="0.2">
      <c r="A15" s="369"/>
      <c r="B15" s="100"/>
      <c r="C15" s="133"/>
      <c r="D15" s="142"/>
      <c r="E15" s="142"/>
      <c r="F15" s="138"/>
      <c r="G15" s="139"/>
      <c r="H15" s="139"/>
    </row>
    <row r="16" spans="1:9" s="28" customFormat="1" ht="43.5" customHeight="1" x14ac:dyDescent="0.2">
      <c r="A16" s="369"/>
      <c r="B16" s="100"/>
      <c r="C16" s="133"/>
      <c r="D16" s="142"/>
      <c r="E16" s="142"/>
      <c r="F16" s="138"/>
      <c r="G16" s="139"/>
      <c r="H16" s="139"/>
    </row>
    <row r="17" spans="1:8" s="28" customFormat="1" ht="43.5" customHeight="1" x14ac:dyDescent="0.2">
      <c r="A17" s="370"/>
      <c r="B17" s="100"/>
      <c r="C17" s="133"/>
      <c r="D17" s="142"/>
      <c r="E17" s="142"/>
      <c r="F17" s="138"/>
      <c r="G17" s="139"/>
      <c r="H17" s="139"/>
    </row>
    <row r="18" spans="1:8" s="28" customFormat="1" ht="43.5" customHeight="1" x14ac:dyDescent="0.2">
      <c r="A18" s="368" t="str">
        <f>OBJS!D8</f>
        <v>El apoyo pedagógico aplicado da como resultado la superación de los problemas atendiidos dentro de la población infantil,  y  registrado para la continuidad  del proceso. En un 90% al finalizar cada  año.</v>
      </c>
      <c r="B18" s="100" t="s">
        <v>988</v>
      </c>
      <c r="C18" s="133"/>
      <c r="D18" s="142"/>
      <c r="E18" s="142"/>
      <c r="F18" s="138"/>
      <c r="G18" s="139"/>
      <c r="H18" s="139"/>
    </row>
    <row r="19" spans="1:8" s="28" customFormat="1" ht="43.5" customHeight="1" x14ac:dyDescent="0.2">
      <c r="A19" s="369"/>
      <c r="B19" s="100"/>
      <c r="C19" s="133"/>
      <c r="D19" s="142"/>
      <c r="E19" s="142"/>
      <c r="F19" s="138"/>
      <c r="G19" s="139"/>
      <c r="H19" s="139"/>
    </row>
    <row r="20" spans="1:8" s="28" customFormat="1" ht="43.5" customHeight="1" x14ac:dyDescent="0.2">
      <c r="A20" s="369"/>
      <c r="B20" s="100"/>
      <c r="C20" s="133"/>
      <c r="D20" s="142"/>
      <c r="E20" s="142"/>
      <c r="F20" s="138"/>
      <c r="G20" s="139"/>
      <c r="H20" s="139"/>
    </row>
    <row r="21" spans="1:8" s="28" customFormat="1" ht="43.5" customHeight="1" x14ac:dyDescent="0.2">
      <c r="A21" s="370"/>
      <c r="B21" s="100"/>
      <c r="C21" s="133"/>
      <c r="D21" s="142"/>
      <c r="E21" s="142"/>
      <c r="F21" s="138"/>
      <c r="G21" s="139"/>
      <c r="H21" s="139"/>
    </row>
    <row r="22" spans="1:8" s="28" customFormat="1" ht="43.5" customHeight="1" x14ac:dyDescent="0.2">
      <c r="A22" s="368" t="str">
        <f>OBJS!D9</f>
        <v>Conocimiento de los mecanismos de  seguimiento y   retroalimentación   y  su aplicabiliadad   asertiva en un 90% de  los docentes</v>
      </c>
      <c r="B22" s="100" t="s">
        <v>988</v>
      </c>
      <c r="C22" s="133"/>
      <c r="D22" s="142"/>
      <c r="E22" s="142"/>
      <c r="F22" s="138"/>
      <c r="G22" s="139"/>
      <c r="H22" s="139"/>
    </row>
    <row r="23" spans="1:8" s="28" customFormat="1" ht="43.5" customHeight="1" x14ac:dyDescent="0.2">
      <c r="A23" s="369"/>
      <c r="B23" s="100"/>
      <c r="C23" s="133"/>
      <c r="D23" s="142"/>
      <c r="E23" s="142"/>
      <c r="F23" s="138"/>
      <c r="G23" s="139"/>
      <c r="H23" s="139"/>
    </row>
    <row r="24" spans="1:8" s="28" customFormat="1" ht="43.5" customHeight="1" x14ac:dyDescent="0.2">
      <c r="A24" s="369"/>
      <c r="B24" s="100"/>
      <c r="C24" s="133"/>
      <c r="D24" s="142"/>
      <c r="E24" s="142"/>
      <c r="F24" s="138"/>
      <c r="G24" s="139"/>
      <c r="H24" s="139"/>
    </row>
    <row r="25" spans="1:8" s="28" customFormat="1" ht="43.5" customHeight="1" x14ac:dyDescent="0.2">
      <c r="A25" s="370"/>
      <c r="B25" s="100"/>
      <c r="C25" s="133"/>
      <c r="D25" s="142"/>
      <c r="E25" s="142"/>
      <c r="F25" s="138"/>
      <c r="G25" s="139"/>
      <c r="H25" s="139"/>
    </row>
    <row r="26" spans="1:8" s="28" customFormat="1" ht="43.5" customHeight="1" x14ac:dyDescent="0.2">
      <c r="A26" s="368" t="str">
        <f>OBJS!D10</f>
        <v>Plan de estudio  desarrollado  en su totalidad dando el 100% de  satisfacción de  aprendizaje.</v>
      </c>
      <c r="B26" s="100" t="s">
        <v>988</v>
      </c>
      <c r="C26" s="133"/>
      <c r="D26" s="142"/>
      <c r="E26" s="142"/>
      <c r="F26" s="138"/>
      <c r="G26" s="139"/>
      <c r="H26" s="139"/>
    </row>
    <row r="27" spans="1:8" s="28" customFormat="1" ht="43.5" customHeight="1" x14ac:dyDescent="0.2">
      <c r="A27" s="369"/>
      <c r="B27" s="100"/>
      <c r="C27" s="133"/>
      <c r="D27" s="142"/>
      <c r="E27" s="142"/>
      <c r="F27" s="138"/>
      <c r="G27" s="139"/>
      <c r="H27" s="139"/>
    </row>
    <row r="28" spans="1:8" s="28" customFormat="1" ht="43.5" customHeight="1" x14ac:dyDescent="0.2">
      <c r="A28" s="369"/>
      <c r="B28" s="100"/>
      <c r="C28" s="133"/>
      <c r="D28" s="142"/>
      <c r="E28" s="142"/>
      <c r="F28" s="138"/>
      <c r="G28" s="139"/>
      <c r="H28" s="139"/>
    </row>
    <row r="29" spans="1:8" s="28" customFormat="1" ht="43.5" customHeight="1" x14ac:dyDescent="0.2">
      <c r="A29" s="370"/>
      <c r="B29" s="100"/>
      <c r="C29" s="133"/>
      <c r="D29" s="142"/>
      <c r="E29" s="142"/>
      <c r="F29" s="138"/>
      <c r="G29" s="139"/>
      <c r="H29" s="139"/>
    </row>
    <row r="30" spans="1:8" s="28" customFormat="1" ht="43.5" customHeight="1" x14ac:dyDescent="0.2">
      <c r="A30" s="368">
        <f>OBJS!D11</f>
        <v>0</v>
      </c>
      <c r="B30" s="100"/>
      <c r="C30" s="133"/>
      <c r="D30" s="142"/>
      <c r="E30" s="142"/>
      <c r="F30" s="138"/>
      <c r="G30" s="139"/>
      <c r="H30" s="139"/>
    </row>
    <row r="31" spans="1:8" s="28" customFormat="1" ht="43.5" customHeight="1" x14ac:dyDescent="0.2">
      <c r="A31" s="369"/>
      <c r="B31" s="100"/>
      <c r="C31" s="133"/>
      <c r="D31" s="142"/>
      <c r="E31" s="142"/>
      <c r="F31" s="138"/>
      <c r="G31" s="139"/>
      <c r="H31" s="139"/>
    </row>
    <row r="32" spans="1:8" s="28" customFormat="1" ht="43.5" customHeight="1" x14ac:dyDescent="0.2">
      <c r="A32" s="369"/>
      <c r="B32" s="100"/>
      <c r="C32" s="133"/>
      <c r="D32" s="142"/>
      <c r="E32" s="142"/>
      <c r="F32" s="138"/>
      <c r="G32" s="139"/>
      <c r="H32" s="139"/>
    </row>
    <row r="33" spans="1:8" s="28" customFormat="1" ht="43.5" customHeight="1" x14ac:dyDescent="0.2">
      <c r="A33" s="370"/>
      <c r="B33" s="100"/>
      <c r="C33" s="133"/>
      <c r="D33" s="142"/>
      <c r="E33" s="142"/>
      <c r="F33" s="138"/>
      <c r="G33" s="139"/>
      <c r="H33" s="139"/>
    </row>
    <row r="34" spans="1:8" s="28" customFormat="1" ht="43.5" customHeight="1" x14ac:dyDescent="0.2">
      <c r="A34" s="368">
        <f>OBJS!D12</f>
        <v>0</v>
      </c>
      <c r="B34" s="100"/>
      <c r="C34" s="133"/>
      <c r="D34" s="142"/>
      <c r="E34" s="142"/>
      <c r="F34" s="138"/>
      <c r="G34" s="139"/>
      <c r="H34" s="139"/>
    </row>
    <row r="35" spans="1:8" s="28" customFormat="1" ht="43.5" customHeight="1" x14ac:dyDescent="0.2">
      <c r="A35" s="369"/>
      <c r="B35" s="100"/>
      <c r="C35" s="133"/>
      <c r="D35" s="142"/>
      <c r="E35" s="142"/>
      <c r="F35" s="138"/>
      <c r="G35" s="139"/>
      <c r="H35" s="139"/>
    </row>
    <row r="36" spans="1:8" s="28" customFormat="1" ht="43.5" customHeight="1" x14ac:dyDescent="0.2">
      <c r="A36" s="369"/>
      <c r="B36" s="100"/>
      <c r="C36" s="133"/>
      <c r="D36" s="142"/>
      <c r="E36" s="142"/>
      <c r="F36" s="138"/>
      <c r="G36" s="139"/>
      <c r="H36" s="139"/>
    </row>
    <row r="37" spans="1:8" s="28" customFormat="1" ht="43.5" customHeight="1" x14ac:dyDescent="0.2">
      <c r="A37" s="370"/>
      <c r="B37" s="100"/>
      <c r="C37" s="133"/>
      <c r="D37" s="142"/>
      <c r="E37" s="142"/>
      <c r="F37" s="138"/>
      <c r="G37" s="139"/>
      <c r="H37" s="139"/>
    </row>
    <row r="38" spans="1:8" s="28" customFormat="1" ht="43.5" customHeight="1" x14ac:dyDescent="0.2">
      <c r="A38" s="368" t="str">
        <f>OBJS!D13</f>
        <v>Realizar la evaluación periódica con nuevos parametros de medición  a fin de lograr criterios más  ajustados a la realidad y dar soluciones más pertinentes, siendo estos solucionados en un 100%</v>
      </c>
      <c r="B38" s="100" t="s">
        <v>988</v>
      </c>
      <c r="C38" s="133"/>
      <c r="D38" s="142"/>
      <c r="E38" s="142"/>
      <c r="F38" s="138"/>
      <c r="G38" s="139"/>
      <c r="H38" s="139"/>
    </row>
    <row r="39" spans="1:8" s="28" customFormat="1" ht="43.5" customHeight="1" x14ac:dyDescent="0.2">
      <c r="A39" s="369"/>
      <c r="B39" s="100"/>
      <c r="C39" s="133"/>
      <c r="D39" s="142"/>
      <c r="E39" s="142"/>
      <c r="F39" s="138"/>
      <c r="G39" s="139"/>
      <c r="H39" s="139"/>
    </row>
    <row r="40" spans="1:8" s="28" customFormat="1" ht="43.5" customHeight="1" x14ac:dyDescent="0.2">
      <c r="A40" s="369"/>
      <c r="B40" s="100"/>
      <c r="C40" s="133"/>
      <c r="D40" s="142"/>
      <c r="E40" s="142"/>
      <c r="F40" s="138"/>
      <c r="G40" s="139"/>
      <c r="H40" s="139"/>
    </row>
    <row r="41" spans="1:8" s="28" customFormat="1" ht="43.5" customHeight="1" x14ac:dyDescent="0.2">
      <c r="A41" s="370"/>
      <c r="B41" s="100"/>
      <c r="C41" s="133"/>
      <c r="D41" s="142"/>
      <c r="E41" s="142"/>
      <c r="F41" s="138"/>
      <c r="G41" s="139"/>
      <c r="H41" s="139"/>
    </row>
    <row r="42" spans="1:8" s="28" customFormat="1" ht="43.5" customHeight="1" x14ac:dyDescent="0.2">
      <c r="A42" s="368" t="str">
        <f>OBJS!D14</f>
        <v>Conocimiento y ajuste en un 100% de los proyectos planes y acciones  en principios de corresponsabilidad participación y equidad.,  afianzando el liderazgo en todo lo ejecutado y logrado  cada año.</v>
      </c>
      <c r="B42" s="100" t="s">
        <v>988</v>
      </c>
      <c r="C42" s="133"/>
      <c r="D42" s="142"/>
      <c r="E42" s="142"/>
      <c r="F42" s="138"/>
      <c r="G42" s="139"/>
      <c r="H42" s="139"/>
    </row>
    <row r="43" spans="1:8" s="28" customFormat="1" ht="43.5" customHeight="1" x14ac:dyDescent="0.2">
      <c r="A43" s="369"/>
      <c r="B43" s="100"/>
      <c r="C43" s="133"/>
      <c r="D43" s="142"/>
      <c r="E43" s="142"/>
      <c r="F43" s="138"/>
      <c r="G43" s="139"/>
      <c r="H43" s="139"/>
    </row>
    <row r="44" spans="1:8" s="28" customFormat="1" ht="43.5" customHeight="1" x14ac:dyDescent="0.2">
      <c r="A44" s="369"/>
      <c r="B44" s="100"/>
      <c r="C44" s="133"/>
      <c r="D44" s="142"/>
      <c r="E44" s="142"/>
      <c r="F44" s="138"/>
      <c r="G44" s="139"/>
      <c r="H44" s="139"/>
    </row>
    <row r="45" spans="1:8" s="28" customFormat="1" ht="43.5" customHeight="1" x14ac:dyDescent="0.2">
      <c r="A45" s="370"/>
      <c r="B45" s="100"/>
      <c r="C45" s="133"/>
      <c r="D45" s="142"/>
      <c r="E45" s="142"/>
      <c r="F45" s="138"/>
      <c r="G45" s="139"/>
      <c r="H45" s="139"/>
    </row>
    <row r="46" spans="1:8" s="28" customFormat="1" ht="43.5" customHeight="1" x14ac:dyDescent="0.2">
      <c r="A46" s="368" t="str">
        <f>OBJS!D15</f>
        <v>Estudio,análisis detallado de los cuatro componentes para llegar articular coherentemente y realizar los ajustes pertinentes, en un 98%</v>
      </c>
      <c r="B46" s="100" t="s">
        <v>988</v>
      </c>
      <c r="C46" s="133"/>
      <c r="D46" s="142"/>
      <c r="E46" s="142"/>
      <c r="F46" s="138"/>
      <c r="G46" s="139"/>
      <c r="H46" s="139"/>
    </row>
    <row r="47" spans="1:8" s="28" customFormat="1" ht="43.5" customHeight="1" x14ac:dyDescent="0.2">
      <c r="A47" s="369"/>
      <c r="B47" s="100"/>
      <c r="C47" s="133"/>
      <c r="D47" s="142"/>
      <c r="E47" s="142"/>
      <c r="F47" s="138"/>
      <c r="G47" s="139"/>
      <c r="H47" s="139"/>
    </row>
    <row r="48" spans="1:8" s="28" customFormat="1" ht="43.5" customHeight="1" x14ac:dyDescent="0.2">
      <c r="A48" s="369"/>
      <c r="B48" s="100"/>
      <c r="C48" s="133"/>
      <c r="D48" s="142"/>
      <c r="E48" s="142"/>
      <c r="F48" s="138"/>
      <c r="G48" s="139"/>
      <c r="H48" s="139"/>
    </row>
    <row r="49" spans="1:8" s="28" customFormat="1" ht="43.5" customHeight="1" x14ac:dyDescent="0.2">
      <c r="A49" s="370"/>
      <c r="B49" s="100"/>
      <c r="C49" s="133"/>
      <c r="D49" s="142"/>
      <c r="E49" s="142"/>
      <c r="F49" s="138"/>
      <c r="G49" s="139"/>
      <c r="H49" s="139"/>
    </row>
    <row r="50" spans="1:8" s="28" customFormat="1" ht="43.5" customHeight="1" x14ac:dyDescent="0.2">
      <c r="A50" s="368" t="str">
        <f>OBJS!D16</f>
        <v>Cad año Coherencia total en el direcionamiento, manejo, trabajo y prepectiva institucional.</v>
      </c>
      <c r="B50" s="100" t="s">
        <v>988</v>
      </c>
      <c r="C50" s="133"/>
      <c r="D50" s="142"/>
      <c r="E50" s="142"/>
      <c r="F50" s="138"/>
      <c r="G50" s="139"/>
      <c r="H50" s="139"/>
    </row>
    <row r="51" spans="1:8" s="28" customFormat="1" ht="43.5" customHeight="1" x14ac:dyDescent="0.2">
      <c r="A51" s="369"/>
      <c r="B51" s="100"/>
      <c r="C51" s="133"/>
      <c r="D51" s="142"/>
      <c r="E51" s="142"/>
      <c r="F51" s="138"/>
      <c r="G51" s="139"/>
      <c r="H51" s="139"/>
    </row>
    <row r="52" spans="1:8" s="28" customFormat="1" ht="43.5" customHeight="1" x14ac:dyDescent="0.2">
      <c r="A52" s="369"/>
      <c r="B52" s="100"/>
      <c r="C52" s="133"/>
      <c r="D52" s="142"/>
      <c r="E52" s="142"/>
      <c r="F52" s="138"/>
      <c r="G52" s="139"/>
      <c r="H52" s="139"/>
    </row>
    <row r="53" spans="1:8" s="28" customFormat="1" ht="43.5" customHeight="1" x14ac:dyDescent="0.2">
      <c r="A53" s="370"/>
      <c r="B53" s="100"/>
      <c r="C53" s="133"/>
      <c r="D53" s="142"/>
      <c r="E53" s="142"/>
      <c r="F53" s="138"/>
      <c r="G53" s="139"/>
      <c r="H53" s="139"/>
    </row>
    <row r="54" spans="1:8" s="28" customFormat="1" ht="43.5" customHeight="1" x14ac:dyDescent="0.2">
      <c r="A54" s="368" t="str">
        <f>OBJS!D17</f>
        <v>Trabajo en equipo sobre las dimensiones en las cuales se basan los indicadores evaluativos y se direcciona  el seguimiento académico., a través de estrategias que mejoren el nivel de competencia. en un 100%</v>
      </c>
      <c r="B54" s="100" t="s">
        <v>988</v>
      </c>
      <c r="C54" s="133"/>
      <c r="D54" s="142"/>
      <c r="E54" s="142"/>
      <c r="F54" s="138"/>
      <c r="G54" s="139"/>
      <c r="H54" s="139"/>
    </row>
    <row r="55" spans="1:8" s="28" customFormat="1" ht="43.5" customHeight="1" x14ac:dyDescent="0.2">
      <c r="A55" s="369"/>
      <c r="B55" s="100"/>
      <c r="C55" s="133"/>
      <c r="D55" s="142"/>
      <c r="E55" s="142"/>
      <c r="F55" s="138"/>
      <c r="G55" s="139"/>
      <c r="H55" s="139"/>
    </row>
    <row r="56" spans="1:8" s="28" customFormat="1" ht="43.5" customHeight="1" x14ac:dyDescent="0.2">
      <c r="A56" s="369"/>
      <c r="B56" s="100"/>
      <c r="C56" s="133"/>
      <c r="D56" s="142"/>
      <c r="E56" s="142"/>
      <c r="F56" s="138"/>
      <c r="G56" s="139"/>
      <c r="H56" s="139"/>
    </row>
    <row r="57" spans="1:8" s="28" customFormat="1" ht="43.5" customHeight="1" x14ac:dyDescent="0.2">
      <c r="A57" s="370"/>
      <c r="B57" s="100"/>
      <c r="C57" s="133"/>
      <c r="D57" s="142"/>
      <c r="E57" s="142"/>
      <c r="F57" s="138"/>
      <c r="G57" s="139"/>
      <c r="H57" s="139"/>
    </row>
    <row r="58" spans="1:8" s="28" customFormat="1" ht="43.5" customHeight="1" x14ac:dyDescent="0.2">
      <c r="A58" s="368" t="str">
        <f>OBJS!D18</f>
        <v>Introducir los ajustes pertinenetes en las evaluaciones y   seguimiento que se realiza a los estudiantes en un 100%</v>
      </c>
      <c r="B58" s="100" t="s">
        <v>988</v>
      </c>
      <c r="C58" s="133"/>
      <c r="D58" s="142"/>
      <c r="E58" s="142"/>
      <c r="F58" s="138"/>
      <c r="G58" s="139"/>
      <c r="H58" s="139"/>
    </row>
    <row r="59" spans="1:8" s="28" customFormat="1" ht="43.5" customHeight="1" x14ac:dyDescent="0.2">
      <c r="A59" s="369"/>
      <c r="B59" s="100"/>
      <c r="C59" s="133"/>
      <c r="D59" s="142"/>
      <c r="E59" s="142"/>
      <c r="F59" s="138"/>
      <c r="G59" s="139"/>
      <c r="H59" s="139"/>
    </row>
    <row r="60" spans="1:8" s="28" customFormat="1" ht="43.5" customHeight="1" x14ac:dyDescent="0.2">
      <c r="A60" s="369"/>
      <c r="B60" s="100"/>
      <c r="C60" s="133"/>
      <c r="D60" s="142"/>
      <c r="E60" s="142"/>
      <c r="F60" s="138"/>
      <c r="G60" s="139"/>
      <c r="H60" s="139"/>
    </row>
    <row r="61" spans="1:8" s="28" customFormat="1" ht="43.5" customHeight="1" x14ac:dyDescent="0.2">
      <c r="A61" s="370"/>
      <c r="B61" s="100"/>
      <c r="C61" s="133"/>
      <c r="D61" s="142"/>
      <c r="E61" s="142"/>
      <c r="F61" s="138"/>
      <c r="G61" s="139"/>
      <c r="H61" s="139"/>
    </row>
    <row r="62" spans="1:8" s="28" customFormat="1" ht="43.5" customHeight="1" x14ac:dyDescent="0.2">
      <c r="A62" s="368">
        <f>OBJS!D19</f>
        <v>0</v>
      </c>
      <c r="B62" s="100"/>
      <c r="C62" s="133"/>
      <c r="D62" s="142"/>
      <c r="E62" s="142"/>
      <c r="F62" s="138"/>
      <c r="G62" s="139"/>
      <c r="H62" s="139"/>
    </row>
    <row r="63" spans="1:8" s="28" customFormat="1" ht="43.5" customHeight="1" x14ac:dyDescent="0.2">
      <c r="A63" s="369"/>
      <c r="B63" s="100"/>
      <c r="C63" s="133"/>
      <c r="D63" s="142"/>
      <c r="E63" s="142"/>
      <c r="F63" s="138"/>
      <c r="G63" s="139"/>
      <c r="H63" s="139"/>
    </row>
    <row r="64" spans="1:8" s="28" customFormat="1" ht="43.5" customHeight="1" x14ac:dyDescent="0.2">
      <c r="A64" s="369"/>
      <c r="B64" s="100"/>
      <c r="C64" s="133"/>
      <c r="D64" s="142"/>
      <c r="E64" s="142"/>
      <c r="F64" s="138"/>
      <c r="G64" s="139"/>
      <c r="H64" s="139"/>
    </row>
    <row r="65" spans="1:8" s="28" customFormat="1" ht="43.5" customHeight="1" x14ac:dyDescent="0.2">
      <c r="A65" s="370"/>
      <c r="B65" s="100"/>
      <c r="C65" s="133"/>
      <c r="D65" s="142"/>
      <c r="E65" s="142"/>
      <c r="F65" s="138"/>
      <c r="G65" s="139"/>
      <c r="H65" s="139"/>
    </row>
    <row r="66" spans="1:8" s="28" customFormat="1" ht="43.5" customHeight="1" x14ac:dyDescent="0.2">
      <c r="A66" s="368">
        <f>OBJS!D20</f>
        <v>0</v>
      </c>
      <c r="B66" s="100"/>
      <c r="C66" s="133"/>
      <c r="D66" s="142"/>
      <c r="E66" s="142"/>
      <c r="F66" s="138"/>
      <c r="G66" s="139"/>
      <c r="H66" s="139"/>
    </row>
    <row r="67" spans="1:8" s="28" customFormat="1" ht="43.5" customHeight="1" x14ac:dyDescent="0.2">
      <c r="A67" s="369"/>
      <c r="B67" s="100"/>
      <c r="C67" s="133"/>
      <c r="D67" s="142"/>
      <c r="E67" s="142"/>
      <c r="F67" s="138"/>
      <c r="G67" s="139"/>
      <c r="H67" s="139"/>
    </row>
    <row r="68" spans="1:8" s="28" customFormat="1" ht="43.5" customHeight="1" x14ac:dyDescent="0.2">
      <c r="A68" s="369"/>
      <c r="B68" s="100"/>
      <c r="C68" s="133"/>
      <c r="D68" s="142"/>
      <c r="E68" s="142"/>
      <c r="F68" s="138"/>
      <c r="G68" s="139"/>
      <c r="H68" s="139"/>
    </row>
    <row r="69" spans="1:8" s="28" customFormat="1" ht="43.5" customHeight="1" x14ac:dyDescent="0.2">
      <c r="A69" s="370"/>
      <c r="B69" s="100"/>
      <c r="C69" s="133"/>
      <c r="D69" s="142"/>
      <c r="E69" s="142"/>
      <c r="F69" s="138"/>
      <c r="G69" s="139"/>
      <c r="H69" s="139"/>
    </row>
    <row r="70" spans="1:8" s="28" customFormat="1" ht="43.5" customHeight="1" x14ac:dyDescent="0.2">
      <c r="A70" s="368" t="str">
        <f>OBJS!D21</f>
        <v>Se continua con la participación en los diferentes ambitos escolares, desarrollando  espacios de liderazgo donde la convivencia institucional conlleve a la superación  del 100% de posibles dificultades presentadas durante cada año</v>
      </c>
      <c r="B70" s="100" t="s">
        <v>988</v>
      </c>
      <c r="C70" s="133"/>
      <c r="D70" s="142"/>
      <c r="E70" s="142"/>
      <c r="F70" s="138"/>
      <c r="G70" s="139"/>
      <c r="H70" s="139"/>
    </row>
    <row r="71" spans="1:8" s="28" customFormat="1" ht="43.5" customHeight="1" x14ac:dyDescent="0.2">
      <c r="A71" s="369"/>
      <c r="B71" s="100"/>
      <c r="C71" s="133"/>
      <c r="D71" s="142"/>
      <c r="E71" s="142"/>
      <c r="F71" s="138"/>
      <c r="G71" s="139"/>
      <c r="H71" s="139"/>
    </row>
    <row r="72" spans="1:8" s="28" customFormat="1" ht="43.5" customHeight="1" x14ac:dyDescent="0.2">
      <c r="A72" s="369"/>
      <c r="B72" s="100"/>
      <c r="C72" s="133"/>
      <c r="D72" s="142"/>
      <c r="E72" s="142"/>
      <c r="F72" s="138"/>
      <c r="G72" s="139"/>
      <c r="H72" s="139"/>
    </row>
    <row r="73" spans="1:8" s="28" customFormat="1" ht="43.5" customHeight="1" x14ac:dyDescent="0.2">
      <c r="A73" s="370"/>
      <c r="B73" s="100"/>
      <c r="C73" s="133"/>
      <c r="D73" s="142"/>
      <c r="E73" s="142"/>
      <c r="F73" s="138"/>
      <c r="G73" s="139"/>
      <c r="H73" s="139"/>
    </row>
    <row r="74" spans="1:8" s="28" customFormat="1" ht="43.5" customHeight="1" x14ac:dyDescent="0.2">
      <c r="A74" s="368" t="str">
        <f>OBJS!D22</f>
        <v>Conocimiento del manual de  convivencia en un 100% por la comunidad educativa a fin de liderar y vivenciar un excelente clima escolar.</v>
      </c>
      <c r="B74" s="100" t="s">
        <v>988</v>
      </c>
      <c r="C74" s="133"/>
      <c r="D74" s="142"/>
      <c r="E74" s="142"/>
      <c r="F74" s="138"/>
      <c r="G74" s="139"/>
      <c r="H74" s="139"/>
    </row>
    <row r="75" spans="1:8" s="28" customFormat="1" ht="43.5" customHeight="1" x14ac:dyDescent="0.2">
      <c r="A75" s="369"/>
      <c r="B75" s="100"/>
      <c r="C75" s="133"/>
      <c r="D75" s="142"/>
      <c r="E75" s="142"/>
      <c r="F75" s="138"/>
      <c r="G75" s="139"/>
      <c r="H75" s="139"/>
    </row>
    <row r="76" spans="1:8" s="28" customFormat="1" ht="43.5" customHeight="1" x14ac:dyDescent="0.2">
      <c r="A76" s="369"/>
      <c r="B76" s="100"/>
      <c r="C76" s="133"/>
      <c r="D76" s="142"/>
      <c r="E76" s="142"/>
      <c r="F76" s="138"/>
      <c r="G76" s="139"/>
      <c r="H76" s="139"/>
    </row>
    <row r="77" spans="1:8" s="28" customFormat="1" ht="43.5" customHeight="1" x14ac:dyDescent="0.2">
      <c r="A77" s="370"/>
      <c r="B77" s="100"/>
      <c r="C77" s="133"/>
      <c r="D77" s="142"/>
      <c r="E77" s="142"/>
      <c r="F77" s="138"/>
      <c r="G77" s="139"/>
      <c r="H77" s="139"/>
    </row>
    <row r="78" spans="1:8" s="28" customFormat="1" ht="43.5" customHeight="1" x14ac:dyDescent="0.2">
      <c r="A78" s="368">
        <f>OBJS!D23</f>
        <v>0</v>
      </c>
      <c r="B78" s="100"/>
      <c r="C78" s="133"/>
      <c r="D78" s="142"/>
      <c r="E78" s="142"/>
      <c r="F78" s="138"/>
      <c r="G78" s="139"/>
      <c r="H78" s="139"/>
    </row>
    <row r="79" spans="1:8" s="28" customFormat="1" ht="43.5" customHeight="1" x14ac:dyDescent="0.2">
      <c r="A79" s="369"/>
      <c r="B79" s="100"/>
      <c r="C79" s="133"/>
      <c r="D79" s="142"/>
      <c r="E79" s="142"/>
      <c r="F79" s="138"/>
      <c r="G79" s="139"/>
      <c r="H79" s="139"/>
    </row>
    <row r="80" spans="1:8" s="28" customFormat="1" ht="43.5" customHeight="1" x14ac:dyDescent="0.2">
      <c r="A80" s="369"/>
      <c r="B80" s="100"/>
      <c r="C80" s="133"/>
      <c r="D80" s="142"/>
      <c r="E80" s="142"/>
      <c r="F80" s="138"/>
      <c r="G80" s="139"/>
      <c r="H80" s="139"/>
    </row>
    <row r="81" spans="1:8" s="28" customFormat="1" ht="43.5" customHeight="1" x14ac:dyDescent="0.2">
      <c r="A81" s="370"/>
      <c r="B81" s="100"/>
      <c r="C81" s="133"/>
      <c r="D81" s="142"/>
      <c r="E81" s="142"/>
      <c r="F81" s="138"/>
      <c r="G81" s="139"/>
      <c r="H81" s="139"/>
    </row>
    <row r="82" spans="1:8" s="28" customFormat="1" ht="43.5" customHeight="1" x14ac:dyDescent="0.2">
      <c r="A82" s="368">
        <f>OBJS!D24</f>
        <v>0</v>
      </c>
      <c r="B82" s="100"/>
      <c r="C82" s="133"/>
      <c r="D82" s="142"/>
      <c r="E82" s="142"/>
      <c r="F82" s="138"/>
      <c r="G82" s="139"/>
      <c r="H82" s="139"/>
    </row>
    <row r="83" spans="1:8" s="28" customFormat="1" ht="43.5" customHeight="1" x14ac:dyDescent="0.2">
      <c r="A83" s="369"/>
      <c r="B83" s="100"/>
      <c r="C83" s="133"/>
      <c r="D83" s="142"/>
      <c r="E83" s="142"/>
      <c r="F83" s="138"/>
      <c r="G83" s="139"/>
      <c r="H83" s="139"/>
    </row>
    <row r="84" spans="1:8" s="28" customFormat="1" ht="43.5" customHeight="1" x14ac:dyDescent="0.2">
      <c r="A84" s="369"/>
      <c r="B84" s="100"/>
      <c r="C84" s="133"/>
      <c r="D84" s="142"/>
      <c r="E84" s="142"/>
      <c r="F84" s="138"/>
      <c r="G84" s="139"/>
      <c r="H84" s="139"/>
    </row>
    <row r="85" spans="1:8" s="28" customFormat="1" ht="43.5" customHeight="1" x14ac:dyDescent="0.2">
      <c r="A85" s="370"/>
      <c r="B85" s="100"/>
      <c r="C85" s="133"/>
      <c r="D85" s="142"/>
      <c r="E85" s="142"/>
      <c r="F85" s="138"/>
      <c r="G85" s="139"/>
      <c r="H85" s="139"/>
    </row>
    <row r="86" spans="1:8" s="28" customFormat="1" ht="43.5" customHeight="1" x14ac:dyDescent="0.2">
      <c r="A86" s="368">
        <f>OBJS!D25</f>
        <v>0</v>
      </c>
      <c r="B86" s="100"/>
      <c r="C86" s="133"/>
      <c r="D86" s="142"/>
      <c r="E86" s="142"/>
      <c r="F86" s="138"/>
      <c r="G86" s="139"/>
      <c r="H86" s="139"/>
    </row>
    <row r="87" spans="1:8" s="28" customFormat="1" ht="43.5" customHeight="1" x14ac:dyDescent="0.2">
      <c r="A87" s="369"/>
      <c r="B87" s="100"/>
      <c r="C87" s="133"/>
      <c r="D87" s="142"/>
      <c r="E87" s="142"/>
      <c r="F87" s="138"/>
      <c r="G87" s="139"/>
      <c r="H87" s="139"/>
    </row>
    <row r="88" spans="1:8" s="28" customFormat="1" ht="43.5" customHeight="1" x14ac:dyDescent="0.2">
      <c r="A88" s="369"/>
      <c r="B88" s="100"/>
      <c r="C88" s="133"/>
      <c r="D88" s="142"/>
      <c r="E88" s="142"/>
      <c r="F88" s="138"/>
      <c r="G88" s="139"/>
      <c r="H88" s="139"/>
    </row>
    <row r="89" spans="1:8" s="28" customFormat="1" ht="43.5" customHeight="1" x14ac:dyDescent="0.2">
      <c r="A89" s="370"/>
      <c r="B89" s="100"/>
      <c r="C89" s="133"/>
      <c r="D89" s="142"/>
      <c r="E89" s="142"/>
      <c r="F89" s="138"/>
      <c r="G89" s="139"/>
      <c r="H89" s="139"/>
    </row>
    <row r="90" spans="1:8" s="28" customFormat="1" ht="43.5" customHeight="1" x14ac:dyDescent="0.2">
      <c r="A90" s="368">
        <f>OBJS!D26</f>
        <v>0</v>
      </c>
      <c r="B90" s="100"/>
      <c r="C90" s="133"/>
      <c r="D90" s="142"/>
      <c r="E90" s="142"/>
      <c r="F90" s="138"/>
      <c r="G90" s="139"/>
      <c r="H90" s="139"/>
    </row>
    <row r="91" spans="1:8" s="28" customFormat="1" ht="43.5" customHeight="1" x14ac:dyDescent="0.2">
      <c r="A91" s="369"/>
      <c r="B91" s="100"/>
      <c r="C91" s="133"/>
      <c r="D91" s="142"/>
      <c r="E91" s="142"/>
      <c r="F91" s="138"/>
      <c r="G91" s="139"/>
      <c r="H91" s="139"/>
    </row>
    <row r="92" spans="1:8" s="28" customFormat="1" ht="43.5" customHeight="1" x14ac:dyDescent="0.2">
      <c r="A92" s="369"/>
      <c r="B92" s="100"/>
      <c r="C92" s="133"/>
      <c r="D92" s="142"/>
      <c r="E92" s="142"/>
      <c r="F92" s="138"/>
      <c r="G92" s="139"/>
      <c r="H92" s="139"/>
    </row>
    <row r="93" spans="1:8" s="28" customFormat="1" ht="43.5" customHeight="1" x14ac:dyDescent="0.2">
      <c r="A93" s="370"/>
      <c r="B93" s="100"/>
      <c r="C93" s="133"/>
      <c r="D93" s="142"/>
      <c r="E93" s="142"/>
      <c r="F93" s="138"/>
      <c r="G93" s="139"/>
      <c r="H93" s="139"/>
    </row>
    <row r="94" spans="1:8" s="28" customFormat="1" ht="43.5" customHeight="1" x14ac:dyDescent="0.2">
      <c r="A94" s="368" t="str">
        <f>OBJS!D27</f>
        <v>Realizar un proceso de estudio de cada caso, , según las caracteristicas propias e individuales de cada caso, asi potencializar con un programa a l estudiante en sus capacidades en un 80%  ,</v>
      </c>
      <c r="B94" s="100" t="s">
        <v>988</v>
      </c>
      <c r="C94" s="133"/>
      <c r="D94" s="142"/>
      <c r="E94" s="142"/>
      <c r="F94" s="138"/>
      <c r="G94" s="139"/>
      <c r="H94" s="139"/>
    </row>
    <row r="95" spans="1:8" s="28" customFormat="1" ht="43.5" customHeight="1" x14ac:dyDescent="0.2">
      <c r="A95" s="369"/>
      <c r="B95" s="100"/>
      <c r="C95" s="133"/>
      <c r="D95" s="142"/>
      <c r="E95" s="142"/>
      <c r="F95" s="138"/>
      <c r="G95" s="139"/>
      <c r="H95" s="139"/>
    </row>
    <row r="96" spans="1:8" s="28" customFormat="1" ht="43.5" customHeight="1" x14ac:dyDescent="0.2">
      <c r="A96" s="369"/>
      <c r="B96" s="100"/>
      <c r="C96" s="133"/>
      <c r="D96" s="142"/>
      <c r="E96" s="142"/>
      <c r="F96" s="138"/>
      <c r="G96" s="139"/>
      <c r="H96" s="139"/>
    </row>
    <row r="97" spans="1:8" s="28" customFormat="1" ht="43.5" customHeight="1" x14ac:dyDescent="0.2">
      <c r="A97" s="370"/>
      <c r="B97" s="100"/>
      <c r="C97" s="133"/>
      <c r="D97" s="142"/>
      <c r="E97" s="142"/>
      <c r="F97" s="138"/>
      <c r="G97" s="139"/>
      <c r="H97" s="139"/>
    </row>
    <row r="98" spans="1:8" s="28" customFormat="1" ht="43.5" customHeight="1" x14ac:dyDescent="0.2">
      <c r="A98" s="371" t="str">
        <f>OBJS!D28</f>
        <v xml:space="preserve">Ofrecer una educación inclusive en un 90% de calidad a los estudiantes con NEE  con parametros establecidos por la institución y registrados ante el proceso de ingreso,  </v>
      </c>
      <c r="B98" s="100" t="s">
        <v>988</v>
      </c>
      <c r="C98" s="133"/>
      <c r="D98" s="142"/>
      <c r="E98" s="142"/>
      <c r="F98" s="138"/>
      <c r="G98" s="139"/>
      <c r="H98" s="139"/>
    </row>
    <row r="99" spans="1:8" s="28" customFormat="1" ht="43.5" customHeight="1" x14ac:dyDescent="0.2">
      <c r="A99" s="371"/>
      <c r="B99" s="100"/>
      <c r="C99" s="133"/>
      <c r="D99" s="142"/>
      <c r="E99" s="142"/>
      <c r="F99" s="138"/>
      <c r="G99" s="139"/>
      <c r="H99" s="139"/>
    </row>
    <row r="100" spans="1:8" s="28" customFormat="1" ht="43.5" customHeight="1" x14ac:dyDescent="0.2">
      <c r="A100" s="371"/>
      <c r="B100" s="100"/>
      <c r="C100" s="133"/>
      <c r="D100" s="142"/>
      <c r="E100" s="142"/>
      <c r="F100" s="138"/>
      <c r="G100" s="139"/>
      <c r="H100" s="139"/>
    </row>
    <row r="101" spans="1:8" s="28" customFormat="1" ht="43.5" customHeight="1" x14ac:dyDescent="0.2">
      <c r="A101" s="371"/>
      <c r="B101" s="100"/>
      <c r="C101" s="133"/>
      <c r="D101" s="142"/>
      <c r="E101" s="142"/>
      <c r="F101" s="138"/>
      <c r="G101" s="139"/>
      <c r="H101" s="139"/>
    </row>
    <row r="102" spans="1:8" ht="12" customHeight="1" x14ac:dyDescent="0.2">
      <c r="C102" s="190"/>
      <c r="D102" s="190"/>
      <c r="E102" s="190"/>
      <c r="G102" s="190"/>
      <c r="H102" s="190"/>
    </row>
    <row r="103" spans="1:8" ht="12" customHeight="1" x14ac:dyDescent="0.2">
      <c r="C103" s="190"/>
      <c r="D103" s="190"/>
      <c r="E103" s="190"/>
      <c r="G103" s="190"/>
      <c r="H103" s="190"/>
    </row>
    <row r="104" spans="1:8" ht="12" customHeight="1" x14ac:dyDescent="0.2">
      <c r="C104" s="190"/>
      <c r="D104" s="190"/>
      <c r="E104" s="190"/>
      <c r="G104" s="190"/>
      <c r="H104" s="190"/>
    </row>
    <row r="105" spans="1:8" ht="12" customHeight="1" x14ac:dyDescent="0.2">
      <c r="C105" s="190"/>
      <c r="D105" s="190"/>
      <c r="E105" s="190"/>
      <c r="G105" s="190"/>
      <c r="H105" s="190"/>
    </row>
    <row r="159" spans="3:7" ht="30" hidden="1" customHeight="1" x14ac:dyDescent="0.2">
      <c r="C159" s="190">
        <v>2013</v>
      </c>
      <c r="D159" s="190">
        <v>1</v>
      </c>
      <c r="E159" s="190"/>
      <c r="G159" s="135" t="s">
        <v>341</v>
      </c>
    </row>
    <row r="160" spans="3:7" ht="24" hidden="1" x14ac:dyDescent="0.2">
      <c r="C160" s="190">
        <v>2014</v>
      </c>
      <c r="D160" s="190"/>
      <c r="E160" s="190"/>
      <c r="F160" s="136" t="s">
        <v>342</v>
      </c>
      <c r="G160" s="134" t="s">
        <v>343</v>
      </c>
    </row>
    <row r="161" spans="3:7" ht="12.75" hidden="1" customHeight="1" x14ac:dyDescent="0.2">
      <c r="C161" s="190">
        <v>2015</v>
      </c>
      <c r="D161" s="190"/>
      <c r="E161" s="190"/>
      <c r="F161" s="136" t="s">
        <v>344</v>
      </c>
      <c r="G161" s="134" t="s">
        <v>345</v>
      </c>
    </row>
    <row r="162" spans="3:7" ht="12" hidden="1" customHeight="1" x14ac:dyDescent="0.2">
      <c r="C162" s="190">
        <v>2016</v>
      </c>
      <c r="D162" s="190"/>
      <c r="E162" s="190"/>
      <c r="F162" s="136" t="s">
        <v>346</v>
      </c>
      <c r="G162" s="134" t="s">
        <v>347</v>
      </c>
    </row>
    <row r="163" spans="3:7" ht="24" hidden="1" x14ac:dyDescent="0.2">
      <c r="C163" s="190">
        <v>2017</v>
      </c>
      <c r="D163" s="190"/>
      <c r="E163" s="190"/>
      <c r="F163" s="136" t="s">
        <v>348</v>
      </c>
      <c r="G163" s="134" t="s">
        <v>349</v>
      </c>
    </row>
    <row r="164" spans="3:7" ht="24" hidden="1" x14ac:dyDescent="0.2">
      <c r="C164" s="190"/>
      <c r="D164" s="190"/>
      <c r="E164" s="190"/>
      <c r="F164" s="136" t="s">
        <v>350</v>
      </c>
      <c r="G164" s="134" t="s">
        <v>351</v>
      </c>
    </row>
    <row r="165" spans="3:7" ht="24" hidden="1" customHeight="1" x14ac:dyDescent="0.2">
      <c r="C165" s="190"/>
      <c r="D165" s="190"/>
      <c r="E165" s="190"/>
      <c r="F165" s="136" t="s">
        <v>352</v>
      </c>
      <c r="G165" s="134" t="s">
        <v>353</v>
      </c>
    </row>
    <row r="166" spans="3:7" ht="12" hidden="1" customHeight="1" x14ac:dyDescent="0.2">
      <c r="C166" s="190"/>
      <c r="D166" s="190"/>
      <c r="E166" s="190"/>
      <c r="G166" s="134" t="s">
        <v>354</v>
      </c>
    </row>
    <row r="167" spans="3:7" ht="12" hidden="1" customHeight="1" x14ac:dyDescent="0.2">
      <c r="C167" s="190"/>
      <c r="D167" s="190"/>
      <c r="E167" s="190"/>
      <c r="G167" s="134" t="s">
        <v>355</v>
      </c>
    </row>
    <row r="168" spans="3:7" ht="24" hidden="1" customHeight="1" x14ac:dyDescent="0.2">
      <c r="C168" s="190"/>
      <c r="D168" s="190"/>
      <c r="E168" s="190"/>
      <c r="G168" s="134" t="s">
        <v>356</v>
      </c>
    </row>
    <row r="169" spans="3:7" ht="24" hidden="1" x14ac:dyDescent="0.2">
      <c r="C169" s="190"/>
      <c r="D169" s="190"/>
      <c r="E169" s="190"/>
      <c r="G169" s="134" t="s">
        <v>357</v>
      </c>
    </row>
    <row r="170" spans="3:7" ht="12" hidden="1" customHeight="1" x14ac:dyDescent="0.2">
      <c r="C170" s="190"/>
      <c r="D170" s="190"/>
      <c r="E170" s="190"/>
      <c r="G170" s="134" t="s">
        <v>358</v>
      </c>
    </row>
    <row r="171" spans="3:7" ht="12" hidden="1" customHeight="1" x14ac:dyDescent="0.2">
      <c r="C171" s="190"/>
      <c r="D171" s="190"/>
      <c r="E171" s="190"/>
      <c r="G171" s="134" t="s">
        <v>359</v>
      </c>
    </row>
    <row r="172" spans="3:7" ht="12" hidden="1" customHeight="1" x14ac:dyDescent="0.2">
      <c r="C172" s="190"/>
      <c r="D172" s="190"/>
      <c r="E172" s="190"/>
      <c r="G172" s="134" t="s">
        <v>360</v>
      </c>
    </row>
    <row r="173" spans="3:7" ht="24" hidden="1" x14ac:dyDescent="0.2">
      <c r="C173" s="190"/>
      <c r="D173" s="190"/>
      <c r="E173" s="190"/>
      <c r="G173" s="134" t="s">
        <v>361</v>
      </c>
    </row>
    <row r="174" spans="3:7" ht="36" hidden="1" customHeight="1" x14ac:dyDescent="0.2">
      <c r="C174" s="190"/>
      <c r="D174" s="190"/>
      <c r="E174" s="190"/>
      <c r="G174" s="134" t="s">
        <v>362</v>
      </c>
    </row>
    <row r="175" spans="3:7" ht="48" hidden="1" x14ac:dyDescent="0.2">
      <c r="C175" s="190"/>
      <c r="D175" s="190"/>
      <c r="E175" s="190"/>
      <c r="G175" s="134" t="s">
        <v>363</v>
      </c>
    </row>
    <row r="176" spans="3:7" ht="24" hidden="1" x14ac:dyDescent="0.2">
      <c r="C176" s="190"/>
      <c r="D176" s="190"/>
      <c r="E176" s="190"/>
      <c r="G176" s="134" t="s">
        <v>364</v>
      </c>
    </row>
    <row r="177" spans="7:7" ht="36" hidden="1" customHeight="1" x14ac:dyDescent="0.2">
      <c r="G177" s="134" t="s">
        <v>365</v>
      </c>
    </row>
  </sheetData>
  <sheetProtection selectLockedCells="1"/>
  <mergeCells count="25">
    <mergeCell ref="A22:A25"/>
    <mergeCell ref="B2:G2"/>
    <mergeCell ref="A6:A9"/>
    <mergeCell ref="A10:A13"/>
    <mergeCell ref="A14:A17"/>
    <mergeCell ref="A18:A21"/>
    <mergeCell ref="A70:A73"/>
    <mergeCell ref="A26:A29"/>
    <mergeCell ref="A30:A33"/>
    <mergeCell ref="A34:A37"/>
    <mergeCell ref="A38:A41"/>
    <mergeCell ref="A42:A45"/>
    <mergeCell ref="A46:A49"/>
    <mergeCell ref="A50:A53"/>
    <mergeCell ref="A54:A57"/>
    <mergeCell ref="A58:A61"/>
    <mergeCell ref="A62:A65"/>
    <mergeCell ref="A66:A69"/>
    <mergeCell ref="A98:A101"/>
    <mergeCell ref="A74:A77"/>
    <mergeCell ref="A78:A81"/>
    <mergeCell ref="A82:A85"/>
    <mergeCell ref="A86:A89"/>
    <mergeCell ref="A90:A93"/>
    <mergeCell ref="A94:A97"/>
  </mergeCell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FF00"/>
  </sheetPr>
  <dimension ref="A2:F389"/>
  <sheetViews>
    <sheetView topLeftCell="A45" zoomScale="80" zoomScaleNormal="80" workbookViewId="0">
      <selection activeCell="H109" sqref="H109"/>
    </sheetView>
  </sheetViews>
  <sheetFormatPr baseColWidth="10" defaultColWidth="9.33203125" defaultRowHeight="11.25" x14ac:dyDescent="0.2"/>
  <cols>
    <col min="1" max="1" width="32.1640625" style="98" customWidth="1"/>
    <col min="2" max="2" width="45.83203125" style="98" customWidth="1"/>
    <col min="3" max="4" width="40.6640625" style="129" customWidth="1"/>
    <col min="5" max="5" width="15.1640625" style="129" bestFit="1" customWidth="1"/>
    <col min="6" max="6" width="14.5" style="129" customWidth="1"/>
    <col min="7" max="256" width="12" customWidth="1"/>
  </cols>
  <sheetData>
    <row r="2" spans="1:6" ht="15.75" x14ac:dyDescent="0.25">
      <c r="B2" s="376" t="s">
        <v>366</v>
      </c>
      <c r="C2" s="376"/>
      <c r="D2" s="376"/>
      <c r="E2" s="376"/>
      <c r="F2" s="376"/>
    </row>
    <row r="3" spans="1:6" ht="12" thickBot="1" x14ac:dyDescent="0.25">
      <c r="C3" s="190"/>
      <c r="D3" s="190"/>
      <c r="E3" s="190"/>
      <c r="F3" s="190"/>
    </row>
    <row r="4" spans="1:6" s="25" customFormat="1" ht="58.5" customHeight="1" x14ac:dyDescent="0.2">
      <c r="A4" s="131" t="s">
        <v>367</v>
      </c>
      <c r="B4" s="62" t="s">
        <v>375</v>
      </c>
      <c r="C4" s="62" t="s">
        <v>335</v>
      </c>
      <c r="D4" s="62" t="s">
        <v>369</v>
      </c>
      <c r="E4" s="62" t="s">
        <v>370</v>
      </c>
      <c r="F4" s="62" t="s">
        <v>371</v>
      </c>
    </row>
    <row r="5" spans="1:6" ht="50.25" customHeight="1" x14ac:dyDescent="0.2">
      <c r="A5" s="381" t="str">
        <f>'ACCS VIGENCIA 2019'!B6</f>
        <v>Nuevo plan Operativo  .</v>
      </c>
      <c r="B5" s="179" t="s">
        <v>989</v>
      </c>
      <c r="C5" s="182" t="s">
        <v>946</v>
      </c>
      <c r="D5" s="215" t="s">
        <v>378</v>
      </c>
      <c r="E5" s="182" t="s">
        <v>986</v>
      </c>
      <c r="F5" s="182" t="s">
        <v>990</v>
      </c>
    </row>
    <row r="6" spans="1:6" ht="50.25" customHeight="1" x14ac:dyDescent="0.2">
      <c r="A6" s="382"/>
      <c r="B6" s="179"/>
      <c r="C6" s="182"/>
      <c r="D6" s="182"/>
      <c r="E6" s="182"/>
      <c r="F6" s="182"/>
    </row>
    <row r="7" spans="1:6" ht="50.25" customHeight="1" x14ac:dyDescent="0.2">
      <c r="A7" s="382"/>
      <c r="B7" s="179"/>
      <c r="C7" s="182"/>
      <c r="D7" s="182"/>
      <c r="E7" s="182"/>
      <c r="F7" s="182"/>
    </row>
    <row r="8" spans="1:6" ht="50.25" customHeight="1" x14ac:dyDescent="0.2">
      <c r="A8" s="383"/>
      <c r="B8" s="179"/>
      <c r="C8" s="182"/>
      <c r="D8" s="182"/>
      <c r="E8" s="182"/>
      <c r="F8" s="182"/>
    </row>
    <row r="9" spans="1:6" ht="50.25" customHeight="1" x14ac:dyDescent="0.2">
      <c r="A9" s="381">
        <f>'ACCS VIGENCIA 2019'!B7</f>
        <v>0</v>
      </c>
      <c r="B9" s="179"/>
      <c r="C9" s="182"/>
      <c r="D9" s="182"/>
      <c r="E9" s="182"/>
      <c r="F9" s="182"/>
    </row>
    <row r="10" spans="1:6" ht="50.25" customHeight="1" x14ac:dyDescent="0.2">
      <c r="A10" s="382"/>
      <c r="B10" s="179"/>
      <c r="C10" s="182"/>
      <c r="D10" s="182"/>
      <c r="E10" s="182"/>
      <c r="F10" s="182"/>
    </row>
    <row r="11" spans="1:6" ht="50.25" customHeight="1" x14ac:dyDescent="0.2">
      <c r="A11" s="382"/>
      <c r="B11" s="179"/>
      <c r="C11" s="182"/>
      <c r="D11" s="182"/>
      <c r="E11" s="182"/>
      <c r="F11" s="182"/>
    </row>
    <row r="12" spans="1:6" ht="50.25" customHeight="1" x14ac:dyDescent="0.2">
      <c r="A12" s="383"/>
      <c r="B12" s="179"/>
      <c r="C12" s="182"/>
      <c r="D12" s="182"/>
      <c r="E12" s="182"/>
      <c r="F12" s="182"/>
    </row>
    <row r="13" spans="1:6" ht="50.25" customHeight="1" x14ac:dyDescent="0.2">
      <c r="A13" s="381">
        <f>'ACCS VIGENCIA 2019'!B8</f>
        <v>0</v>
      </c>
      <c r="B13" s="179"/>
      <c r="C13" s="182"/>
      <c r="D13" s="182"/>
      <c r="E13" s="182"/>
      <c r="F13" s="182"/>
    </row>
    <row r="14" spans="1:6" ht="50.25" customHeight="1" x14ac:dyDescent="0.2">
      <c r="A14" s="382"/>
      <c r="B14" s="179"/>
      <c r="C14" s="182"/>
      <c r="D14" s="182"/>
      <c r="E14" s="182"/>
      <c r="F14" s="182"/>
    </row>
    <row r="15" spans="1:6" ht="50.25" customHeight="1" x14ac:dyDescent="0.2">
      <c r="A15" s="382"/>
      <c r="B15" s="179"/>
      <c r="C15" s="182"/>
      <c r="D15" s="182"/>
      <c r="E15" s="182"/>
      <c r="F15" s="182"/>
    </row>
    <row r="16" spans="1:6" ht="50.25" customHeight="1" x14ac:dyDescent="0.2">
      <c r="A16" s="383"/>
      <c r="B16" s="179"/>
      <c r="C16" s="182"/>
      <c r="D16" s="182"/>
      <c r="E16" s="182"/>
      <c r="F16" s="182"/>
    </row>
    <row r="17" spans="1:6" ht="50.25" customHeight="1" x14ac:dyDescent="0.2">
      <c r="A17" s="381">
        <f>'ACCS VIGENCIA 2019'!B9</f>
        <v>0</v>
      </c>
      <c r="B17" s="179"/>
      <c r="C17" s="182"/>
      <c r="D17" s="182"/>
      <c r="E17" s="182"/>
      <c r="F17" s="182"/>
    </row>
    <row r="18" spans="1:6" ht="50.25" customHeight="1" x14ac:dyDescent="0.2">
      <c r="A18" s="382"/>
      <c r="B18" s="179"/>
      <c r="C18" s="182"/>
      <c r="D18" s="182"/>
      <c r="E18" s="182"/>
      <c r="F18" s="182"/>
    </row>
    <row r="19" spans="1:6" ht="50.25" customHeight="1" x14ac:dyDescent="0.2">
      <c r="A19" s="382"/>
      <c r="B19" s="179"/>
      <c r="C19" s="182"/>
      <c r="D19" s="182"/>
      <c r="E19" s="182"/>
      <c r="F19" s="182"/>
    </row>
    <row r="20" spans="1:6" ht="50.25" customHeight="1" x14ac:dyDescent="0.2">
      <c r="A20" s="383"/>
      <c r="B20" s="179"/>
      <c r="C20" s="182"/>
      <c r="D20" s="182"/>
      <c r="E20" s="182"/>
      <c r="F20" s="182"/>
    </row>
    <row r="21" spans="1:6" ht="50.25" customHeight="1" x14ac:dyDescent="0.2">
      <c r="A21" s="381" t="str">
        <f>'ACCS VIGENCIA 2019'!B10</f>
        <v>En espera de análisis y resultados del 2018 para replantear las acciones  del  2019</v>
      </c>
      <c r="B21" s="179" t="s">
        <v>991</v>
      </c>
      <c r="C21" s="182"/>
      <c r="D21" s="182"/>
      <c r="E21" s="182"/>
      <c r="F21" s="182"/>
    </row>
    <row r="22" spans="1:6" ht="50.25" customHeight="1" x14ac:dyDescent="0.2">
      <c r="A22" s="382"/>
      <c r="B22" s="179"/>
      <c r="C22" s="182"/>
      <c r="D22" s="182"/>
      <c r="E22" s="182"/>
      <c r="F22" s="182"/>
    </row>
    <row r="23" spans="1:6" ht="50.25" customHeight="1" x14ac:dyDescent="0.2">
      <c r="A23" s="382"/>
      <c r="B23" s="179"/>
      <c r="C23" s="182"/>
      <c r="D23" s="182"/>
      <c r="E23" s="182"/>
      <c r="F23" s="182"/>
    </row>
    <row r="24" spans="1:6" ht="50.25" customHeight="1" x14ac:dyDescent="0.2">
      <c r="A24" s="383"/>
      <c r="B24" s="179"/>
      <c r="C24" s="182"/>
      <c r="D24" s="182"/>
      <c r="E24" s="182"/>
      <c r="F24" s="182"/>
    </row>
    <row r="25" spans="1:6" ht="50.25" customHeight="1" x14ac:dyDescent="0.2">
      <c r="A25" s="381">
        <f>'ACCS VIGENCIA 2019'!B11</f>
        <v>0</v>
      </c>
      <c r="B25" s="179"/>
      <c r="C25" s="182"/>
      <c r="D25" s="182"/>
      <c r="E25" s="182"/>
      <c r="F25" s="182"/>
    </row>
    <row r="26" spans="1:6" ht="50.25" customHeight="1" x14ac:dyDescent="0.2">
      <c r="A26" s="382"/>
      <c r="B26" s="179"/>
      <c r="C26" s="182"/>
      <c r="D26" s="182"/>
      <c r="E26" s="182"/>
      <c r="F26" s="182"/>
    </row>
    <row r="27" spans="1:6" ht="50.25" customHeight="1" x14ac:dyDescent="0.2">
      <c r="A27" s="382"/>
      <c r="B27" s="179"/>
      <c r="C27" s="182"/>
      <c r="D27" s="182"/>
      <c r="E27" s="182"/>
      <c r="F27" s="182"/>
    </row>
    <row r="28" spans="1:6" ht="50.25" customHeight="1" x14ac:dyDescent="0.2">
      <c r="A28" s="383"/>
      <c r="B28" s="179"/>
      <c r="C28" s="182"/>
      <c r="D28" s="182"/>
      <c r="E28" s="182"/>
      <c r="F28" s="182"/>
    </row>
    <row r="29" spans="1:6" ht="50.25" customHeight="1" x14ac:dyDescent="0.2">
      <c r="A29" s="381">
        <f>'ACCS VIGENCIA 2019'!B12</f>
        <v>0</v>
      </c>
      <c r="B29" s="179"/>
      <c r="C29" s="182"/>
      <c r="D29" s="182"/>
      <c r="E29" s="182"/>
      <c r="F29" s="182"/>
    </row>
    <row r="30" spans="1:6" ht="50.25" customHeight="1" x14ac:dyDescent="0.2">
      <c r="A30" s="382"/>
      <c r="B30" s="179"/>
      <c r="C30" s="182"/>
      <c r="D30" s="182"/>
      <c r="E30" s="182"/>
      <c r="F30" s="182"/>
    </row>
    <row r="31" spans="1:6" ht="50.25" customHeight="1" x14ac:dyDescent="0.2">
      <c r="A31" s="382"/>
      <c r="B31" s="179"/>
      <c r="C31" s="182"/>
      <c r="D31" s="182"/>
      <c r="E31" s="182"/>
      <c r="F31" s="182"/>
    </row>
    <row r="32" spans="1:6" ht="50.25" customHeight="1" x14ac:dyDescent="0.2">
      <c r="A32" s="383"/>
      <c r="B32" s="179"/>
      <c r="C32" s="182"/>
      <c r="D32" s="182"/>
      <c r="E32" s="182"/>
      <c r="F32" s="182"/>
    </row>
    <row r="33" spans="1:6" ht="50.25" customHeight="1" x14ac:dyDescent="0.2">
      <c r="A33" s="381">
        <f>'ACCS VIGENCIA 2019'!B13</f>
        <v>0</v>
      </c>
      <c r="B33" s="179"/>
      <c r="C33" s="182"/>
      <c r="D33" s="182"/>
      <c r="E33" s="182"/>
      <c r="F33" s="182"/>
    </row>
    <row r="34" spans="1:6" ht="50.25" customHeight="1" x14ac:dyDescent="0.2">
      <c r="A34" s="382"/>
      <c r="B34" s="179"/>
      <c r="C34" s="182"/>
      <c r="D34" s="182"/>
      <c r="E34" s="182"/>
      <c r="F34" s="182"/>
    </row>
    <row r="35" spans="1:6" ht="50.25" customHeight="1" x14ac:dyDescent="0.2">
      <c r="A35" s="382"/>
      <c r="B35" s="179"/>
      <c r="C35" s="182"/>
      <c r="D35" s="182"/>
      <c r="E35" s="182"/>
      <c r="F35" s="182"/>
    </row>
    <row r="36" spans="1:6" ht="50.25" customHeight="1" x14ac:dyDescent="0.2">
      <c r="A36" s="383"/>
      <c r="B36" s="179"/>
      <c r="C36" s="182"/>
      <c r="D36" s="182"/>
      <c r="E36" s="182"/>
      <c r="F36" s="182"/>
    </row>
    <row r="37" spans="1:6" ht="50.25" customHeight="1" x14ac:dyDescent="0.2">
      <c r="A37" s="381" t="str">
        <f>'ACCS VIGENCIA 2019'!B14</f>
        <v>En espera de análisis y resultados del 2018 para replantear las acciones  del  2019</v>
      </c>
      <c r="B37" s="179" t="s">
        <v>991</v>
      </c>
      <c r="C37" s="182"/>
      <c r="D37" s="182"/>
      <c r="E37" s="182"/>
      <c r="F37" s="182"/>
    </row>
    <row r="38" spans="1:6" ht="50.25" customHeight="1" x14ac:dyDescent="0.2">
      <c r="A38" s="382"/>
      <c r="B38" s="179"/>
      <c r="C38" s="182"/>
      <c r="D38" s="182"/>
      <c r="E38" s="182"/>
      <c r="F38" s="182"/>
    </row>
    <row r="39" spans="1:6" ht="50.25" customHeight="1" x14ac:dyDescent="0.2">
      <c r="A39" s="382"/>
      <c r="B39" s="179"/>
      <c r="C39" s="182"/>
      <c r="D39" s="182"/>
      <c r="E39" s="182"/>
      <c r="F39" s="182"/>
    </row>
    <row r="40" spans="1:6" ht="50.25" customHeight="1" x14ac:dyDescent="0.2">
      <c r="A40" s="383"/>
      <c r="B40" s="179"/>
      <c r="C40" s="182"/>
      <c r="D40" s="182"/>
      <c r="E40" s="182"/>
      <c r="F40" s="182"/>
    </row>
    <row r="41" spans="1:6" ht="50.25" customHeight="1" x14ac:dyDescent="0.2">
      <c r="A41" s="381">
        <f>'ACCS VIGENCIA 2019'!B15</f>
        <v>0</v>
      </c>
      <c r="B41" s="179"/>
      <c r="C41" s="182"/>
      <c r="D41" s="182"/>
      <c r="E41" s="182"/>
      <c r="F41" s="182"/>
    </row>
    <row r="42" spans="1:6" ht="50.25" customHeight="1" x14ac:dyDescent="0.2">
      <c r="A42" s="382"/>
      <c r="B42" s="179"/>
      <c r="C42" s="182"/>
      <c r="D42" s="182"/>
      <c r="E42" s="182"/>
      <c r="F42" s="182"/>
    </row>
    <row r="43" spans="1:6" ht="50.25" customHeight="1" x14ac:dyDescent="0.2">
      <c r="A43" s="382"/>
      <c r="B43" s="179"/>
      <c r="C43" s="182"/>
      <c r="D43" s="182"/>
      <c r="E43" s="182"/>
      <c r="F43" s="182"/>
    </row>
    <row r="44" spans="1:6" ht="50.25" customHeight="1" x14ac:dyDescent="0.2">
      <c r="A44" s="383"/>
      <c r="B44" s="179"/>
      <c r="C44" s="182"/>
      <c r="D44" s="182"/>
      <c r="E44" s="182"/>
      <c r="F44" s="182"/>
    </row>
    <row r="45" spans="1:6" ht="50.25" customHeight="1" x14ac:dyDescent="0.2">
      <c r="A45" s="381">
        <f>'ACCS VIGENCIA 2019'!B16</f>
        <v>0</v>
      </c>
      <c r="B45" s="179"/>
      <c r="C45" s="182"/>
      <c r="D45" s="182"/>
      <c r="E45" s="182"/>
      <c r="F45" s="182"/>
    </row>
    <row r="46" spans="1:6" ht="50.25" customHeight="1" x14ac:dyDescent="0.2">
      <c r="A46" s="382"/>
      <c r="B46" s="179"/>
      <c r="C46" s="182"/>
      <c r="D46" s="182"/>
      <c r="E46" s="182"/>
      <c r="F46" s="182"/>
    </row>
    <row r="47" spans="1:6" ht="50.25" customHeight="1" x14ac:dyDescent="0.2">
      <c r="A47" s="382"/>
      <c r="B47" s="179"/>
      <c r="C47" s="182"/>
      <c r="D47" s="182"/>
      <c r="E47" s="182"/>
      <c r="F47" s="182"/>
    </row>
    <row r="48" spans="1:6" ht="50.25" customHeight="1" x14ac:dyDescent="0.2">
      <c r="A48" s="383"/>
      <c r="B48" s="179"/>
      <c r="C48" s="182"/>
      <c r="D48" s="182"/>
      <c r="E48" s="182"/>
      <c r="F48" s="182"/>
    </row>
    <row r="49" spans="1:6" ht="50.25" customHeight="1" x14ac:dyDescent="0.2">
      <c r="A49" s="381">
        <f>'ACCS VIGENCIA 2019'!B17</f>
        <v>0</v>
      </c>
      <c r="B49" s="179"/>
      <c r="C49" s="182"/>
      <c r="D49" s="182"/>
      <c r="E49" s="182"/>
      <c r="F49" s="182"/>
    </row>
    <row r="50" spans="1:6" ht="50.25" customHeight="1" x14ac:dyDescent="0.2">
      <c r="A50" s="382"/>
      <c r="B50" s="179"/>
      <c r="C50" s="182"/>
      <c r="D50" s="182"/>
      <c r="E50" s="182"/>
      <c r="F50" s="182"/>
    </row>
    <row r="51" spans="1:6" ht="50.25" customHeight="1" x14ac:dyDescent="0.2">
      <c r="A51" s="382"/>
      <c r="B51" s="179"/>
      <c r="C51" s="182"/>
      <c r="D51" s="182"/>
      <c r="E51" s="182"/>
      <c r="F51" s="182"/>
    </row>
    <row r="52" spans="1:6" ht="50.25" customHeight="1" x14ac:dyDescent="0.2">
      <c r="A52" s="383"/>
      <c r="B52" s="179"/>
      <c r="C52" s="182"/>
      <c r="D52" s="182"/>
      <c r="E52" s="182"/>
      <c r="F52" s="182"/>
    </row>
    <row r="53" spans="1:6" ht="50.25" customHeight="1" x14ac:dyDescent="0.2">
      <c r="A53" s="381" t="str">
        <f>'ACCS VIGENCIA 2019'!B18</f>
        <v>En espera de análisis y resultados del 2018 para replantear las acciones  del  2019</v>
      </c>
      <c r="B53" s="179" t="s">
        <v>991</v>
      </c>
      <c r="C53" s="182"/>
      <c r="D53" s="182"/>
      <c r="E53" s="182"/>
      <c r="F53" s="182"/>
    </row>
    <row r="54" spans="1:6" ht="50.25" customHeight="1" x14ac:dyDescent="0.2">
      <c r="A54" s="382"/>
      <c r="B54" s="179"/>
      <c r="C54" s="182"/>
      <c r="D54" s="182"/>
      <c r="E54" s="182"/>
      <c r="F54" s="182"/>
    </row>
    <row r="55" spans="1:6" ht="50.25" customHeight="1" x14ac:dyDescent="0.2">
      <c r="A55" s="382"/>
      <c r="B55" s="179"/>
      <c r="C55" s="182"/>
      <c r="D55" s="182"/>
      <c r="E55" s="182"/>
      <c r="F55" s="182"/>
    </row>
    <row r="56" spans="1:6" ht="50.25" customHeight="1" x14ac:dyDescent="0.2">
      <c r="A56" s="383"/>
      <c r="B56" s="179"/>
      <c r="C56" s="182"/>
      <c r="D56" s="182"/>
      <c r="E56" s="182"/>
      <c r="F56" s="182"/>
    </row>
    <row r="57" spans="1:6" ht="50.25" customHeight="1" x14ac:dyDescent="0.2">
      <c r="A57" s="381">
        <f>'ACCS VIGENCIA 2019'!B19</f>
        <v>0</v>
      </c>
      <c r="B57" s="179"/>
      <c r="C57" s="182"/>
      <c r="D57" s="182"/>
      <c r="E57" s="182"/>
      <c r="F57" s="182"/>
    </row>
    <row r="58" spans="1:6" ht="50.25" customHeight="1" x14ac:dyDescent="0.2">
      <c r="A58" s="382"/>
      <c r="B58" s="179"/>
      <c r="C58" s="182"/>
      <c r="D58" s="182"/>
      <c r="E58" s="182"/>
      <c r="F58" s="182"/>
    </row>
    <row r="59" spans="1:6" ht="50.25" customHeight="1" x14ac:dyDescent="0.2">
      <c r="A59" s="382"/>
      <c r="B59" s="179"/>
      <c r="C59" s="182"/>
      <c r="D59" s="182"/>
      <c r="E59" s="182"/>
      <c r="F59" s="182"/>
    </row>
    <row r="60" spans="1:6" ht="50.25" customHeight="1" x14ac:dyDescent="0.2">
      <c r="A60" s="383"/>
      <c r="B60" s="179"/>
      <c r="C60" s="182"/>
      <c r="D60" s="182"/>
      <c r="E60" s="182"/>
      <c r="F60" s="182"/>
    </row>
    <row r="61" spans="1:6" ht="50.25" customHeight="1" x14ac:dyDescent="0.2">
      <c r="A61" s="381">
        <f>'ACCS VIGENCIA 2019'!B20</f>
        <v>0</v>
      </c>
      <c r="B61" s="179"/>
      <c r="C61" s="182"/>
      <c r="D61" s="182"/>
      <c r="E61" s="182"/>
      <c r="F61" s="182"/>
    </row>
    <row r="62" spans="1:6" ht="50.25" customHeight="1" x14ac:dyDescent="0.2">
      <c r="A62" s="382"/>
      <c r="B62" s="179"/>
      <c r="C62" s="182"/>
      <c r="D62" s="182"/>
      <c r="E62" s="182"/>
      <c r="F62" s="182"/>
    </row>
    <row r="63" spans="1:6" ht="50.25" customHeight="1" x14ac:dyDescent="0.2">
      <c r="A63" s="382"/>
      <c r="B63" s="179"/>
      <c r="C63" s="182"/>
      <c r="D63" s="182"/>
      <c r="E63" s="182"/>
      <c r="F63" s="182"/>
    </row>
    <row r="64" spans="1:6" ht="50.25" customHeight="1" x14ac:dyDescent="0.2">
      <c r="A64" s="383"/>
      <c r="B64" s="179"/>
      <c r="C64" s="182"/>
      <c r="D64" s="182"/>
      <c r="E64" s="182"/>
      <c r="F64" s="182"/>
    </row>
    <row r="65" spans="1:6" ht="50.25" customHeight="1" x14ac:dyDescent="0.2">
      <c r="A65" s="381">
        <f>'ACCS VIGENCIA 2019'!B21</f>
        <v>0</v>
      </c>
      <c r="B65" s="179"/>
      <c r="C65" s="182"/>
      <c r="D65" s="182"/>
      <c r="E65" s="182"/>
      <c r="F65" s="182"/>
    </row>
    <row r="66" spans="1:6" ht="50.25" customHeight="1" x14ac:dyDescent="0.2">
      <c r="A66" s="382"/>
      <c r="B66" s="179"/>
      <c r="C66" s="182"/>
      <c r="D66" s="182"/>
      <c r="E66" s="182"/>
      <c r="F66" s="182"/>
    </row>
    <row r="67" spans="1:6" ht="50.25" customHeight="1" x14ac:dyDescent="0.2">
      <c r="A67" s="382"/>
      <c r="B67" s="179"/>
      <c r="C67" s="182"/>
      <c r="D67" s="182"/>
      <c r="E67" s="182"/>
      <c r="F67" s="182"/>
    </row>
    <row r="68" spans="1:6" ht="50.25" customHeight="1" x14ac:dyDescent="0.2">
      <c r="A68" s="383"/>
      <c r="B68" s="179"/>
      <c r="C68" s="182"/>
      <c r="D68" s="182"/>
      <c r="E68" s="182"/>
      <c r="F68" s="182"/>
    </row>
    <row r="69" spans="1:6" ht="50.25" customHeight="1" x14ac:dyDescent="0.2">
      <c r="A69" s="381" t="str">
        <f>'ACCS VIGENCIA 2019'!B22</f>
        <v>En espera de análisis y resultados del 2018 para replantear las acciones  del  2019</v>
      </c>
      <c r="B69" s="179" t="s">
        <v>991</v>
      </c>
      <c r="C69" s="182"/>
      <c r="D69" s="182"/>
      <c r="E69" s="182"/>
      <c r="F69" s="182"/>
    </row>
    <row r="70" spans="1:6" ht="50.25" customHeight="1" x14ac:dyDescent="0.2">
      <c r="A70" s="382"/>
      <c r="B70" s="179"/>
      <c r="C70" s="182"/>
      <c r="D70" s="182"/>
      <c r="E70" s="182"/>
      <c r="F70" s="182"/>
    </row>
    <row r="71" spans="1:6" ht="50.25" customHeight="1" x14ac:dyDescent="0.2">
      <c r="A71" s="382"/>
      <c r="B71" s="179"/>
      <c r="C71" s="182"/>
      <c r="D71" s="182"/>
      <c r="E71" s="182"/>
      <c r="F71" s="182"/>
    </row>
    <row r="72" spans="1:6" ht="50.25" customHeight="1" x14ac:dyDescent="0.2">
      <c r="A72" s="383"/>
      <c r="B72" s="179"/>
      <c r="C72" s="182"/>
      <c r="D72" s="182"/>
      <c r="E72" s="182"/>
      <c r="F72" s="182"/>
    </row>
    <row r="73" spans="1:6" ht="50.25" customHeight="1" x14ac:dyDescent="0.2">
      <c r="A73" s="381">
        <f>'ACCS VIGENCIA 2019'!B23</f>
        <v>0</v>
      </c>
      <c r="B73" s="179"/>
      <c r="C73" s="182"/>
      <c r="D73" s="182"/>
      <c r="E73" s="182"/>
      <c r="F73" s="182"/>
    </row>
    <row r="74" spans="1:6" ht="50.25" customHeight="1" x14ac:dyDescent="0.2">
      <c r="A74" s="382"/>
      <c r="B74" s="179"/>
      <c r="C74" s="182"/>
      <c r="D74" s="182"/>
      <c r="E74" s="182"/>
      <c r="F74" s="182"/>
    </row>
    <row r="75" spans="1:6" ht="50.25" customHeight="1" x14ac:dyDescent="0.2">
      <c r="A75" s="382"/>
      <c r="B75" s="179"/>
      <c r="C75" s="182"/>
      <c r="D75" s="182"/>
      <c r="E75" s="182"/>
      <c r="F75" s="182"/>
    </row>
    <row r="76" spans="1:6" ht="50.25" customHeight="1" x14ac:dyDescent="0.2">
      <c r="A76" s="383"/>
      <c r="B76" s="179"/>
      <c r="C76" s="182"/>
      <c r="D76" s="182"/>
      <c r="E76" s="182"/>
      <c r="F76" s="182"/>
    </row>
    <row r="77" spans="1:6" ht="50.25" customHeight="1" x14ac:dyDescent="0.2">
      <c r="A77" s="381">
        <f>'ACCS VIGENCIA 2019'!B24</f>
        <v>0</v>
      </c>
      <c r="B77" s="179"/>
      <c r="C77" s="182"/>
      <c r="D77" s="182"/>
      <c r="E77" s="182"/>
      <c r="F77" s="182"/>
    </row>
    <row r="78" spans="1:6" ht="50.25" customHeight="1" x14ac:dyDescent="0.2">
      <c r="A78" s="382"/>
      <c r="B78" s="179"/>
      <c r="C78" s="182"/>
      <c r="D78" s="182"/>
      <c r="E78" s="182"/>
      <c r="F78" s="182"/>
    </row>
    <row r="79" spans="1:6" ht="50.25" customHeight="1" x14ac:dyDescent="0.2">
      <c r="A79" s="382"/>
      <c r="B79" s="179"/>
      <c r="C79" s="182"/>
      <c r="D79" s="182"/>
      <c r="E79" s="182"/>
      <c r="F79" s="182"/>
    </row>
    <row r="80" spans="1:6" ht="50.25" customHeight="1" x14ac:dyDescent="0.2">
      <c r="A80" s="383"/>
      <c r="B80" s="179"/>
      <c r="C80" s="182"/>
      <c r="D80" s="182"/>
      <c r="E80" s="182"/>
      <c r="F80" s="182"/>
    </row>
    <row r="81" spans="1:6" ht="50.25" customHeight="1" x14ac:dyDescent="0.2">
      <c r="A81" s="381">
        <f>'ACCS VIGENCIA 2019'!B25</f>
        <v>0</v>
      </c>
      <c r="B81" s="179"/>
      <c r="C81" s="182"/>
      <c r="D81" s="182"/>
      <c r="E81" s="182"/>
      <c r="F81" s="182"/>
    </row>
    <row r="82" spans="1:6" ht="50.25" customHeight="1" x14ac:dyDescent="0.2">
      <c r="A82" s="382"/>
      <c r="B82" s="179"/>
      <c r="C82" s="182"/>
      <c r="D82" s="182"/>
      <c r="E82" s="182"/>
      <c r="F82" s="182"/>
    </row>
    <row r="83" spans="1:6" ht="50.25" customHeight="1" x14ac:dyDescent="0.2">
      <c r="A83" s="382"/>
      <c r="B83" s="179"/>
      <c r="C83" s="182"/>
      <c r="D83" s="182"/>
      <c r="E83" s="182"/>
      <c r="F83" s="182"/>
    </row>
    <row r="84" spans="1:6" ht="50.25" customHeight="1" x14ac:dyDescent="0.2">
      <c r="A84" s="383"/>
      <c r="B84" s="179"/>
      <c r="C84" s="182"/>
      <c r="D84" s="182"/>
      <c r="E84" s="182"/>
      <c r="F84" s="182"/>
    </row>
    <row r="85" spans="1:6" ht="50.25" customHeight="1" x14ac:dyDescent="0.2">
      <c r="A85" s="381" t="str">
        <f>'ACCS VIGENCIA 2019'!B26</f>
        <v>En espera de análisis y resultados del 2018 para replantear las acciones  del  2019</v>
      </c>
      <c r="B85" s="179" t="s">
        <v>991</v>
      </c>
      <c r="C85" s="182"/>
      <c r="D85" s="182"/>
      <c r="E85" s="182"/>
      <c r="F85" s="182"/>
    </row>
    <row r="86" spans="1:6" ht="50.25" customHeight="1" x14ac:dyDescent="0.2">
      <c r="A86" s="382"/>
      <c r="B86" s="179"/>
      <c r="C86" s="182"/>
      <c r="D86" s="182"/>
      <c r="E86" s="182"/>
      <c r="F86" s="182"/>
    </row>
    <row r="87" spans="1:6" ht="50.25" customHeight="1" x14ac:dyDescent="0.2">
      <c r="A87" s="382"/>
      <c r="B87" s="179"/>
      <c r="C87" s="182"/>
      <c r="D87" s="182"/>
      <c r="E87" s="182"/>
      <c r="F87" s="182"/>
    </row>
    <row r="88" spans="1:6" ht="50.25" customHeight="1" x14ac:dyDescent="0.2">
      <c r="A88" s="383"/>
      <c r="B88" s="179"/>
      <c r="C88" s="182"/>
      <c r="D88" s="182"/>
      <c r="E88" s="182"/>
      <c r="F88" s="182"/>
    </row>
    <row r="89" spans="1:6" ht="50.25" customHeight="1" x14ac:dyDescent="0.2">
      <c r="A89" s="381">
        <f>'ACCS VIGENCIA 2019'!B27</f>
        <v>0</v>
      </c>
      <c r="B89" s="179"/>
      <c r="C89" s="182"/>
      <c r="D89" s="182"/>
      <c r="E89" s="182"/>
      <c r="F89" s="182"/>
    </row>
    <row r="90" spans="1:6" ht="50.25" customHeight="1" x14ac:dyDescent="0.2">
      <c r="A90" s="382"/>
      <c r="B90" s="179"/>
      <c r="C90" s="182"/>
      <c r="D90" s="182"/>
      <c r="E90" s="182"/>
      <c r="F90" s="182"/>
    </row>
    <row r="91" spans="1:6" ht="50.25" customHeight="1" x14ac:dyDescent="0.2">
      <c r="A91" s="382"/>
      <c r="B91" s="179"/>
      <c r="C91" s="182"/>
      <c r="D91" s="182"/>
      <c r="E91" s="182"/>
      <c r="F91" s="182"/>
    </row>
    <row r="92" spans="1:6" ht="50.25" customHeight="1" x14ac:dyDescent="0.2">
      <c r="A92" s="383"/>
      <c r="B92" s="179"/>
      <c r="C92" s="182"/>
      <c r="D92" s="182"/>
      <c r="E92" s="182"/>
      <c r="F92" s="182"/>
    </row>
    <row r="93" spans="1:6" ht="50.25" customHeight="1" x14ac:dyDescent="0.2">
      <c r="A93" s="381">
        <f>'ACCS VIGENCIA 2019'!B28</f>
        <v>0</v>
      </c>
      <c r="B93" s="179"/>
      <c r="C93" s="182"/>
      <c r="D93" s="182"/>
      <c r="E93" s="182"/>
      <c r="F93" s="182"/>
    </row>
    <row r="94" spans="1:6" ht="50.25" customHeight="1" x14ac:dyDescent="0.2">
      <c r="A94" s="382"/>
      <c r="B94" s="179"/>
      <c r="C94" s="182"/>
      <c r="D94" s="182"/>
      <c r="E94" s="182"/>
      <c r="F94" s="182"/>
    </row>
    <row r="95" spans="1:6" ht="50.25" customHeight="1" x14ac:dyDescent="0.2">
      <c r="A95" s="382"/>
      <c r="B95" s="179"/>
      <c r="C95" s="182"/>
      <c r="D95" s="182"/>
      <c r="E95" s="182"/>
      <c r="F95" s="182"/>
    </row>
    <row r="96" spans="1:6" ht="50.25" customHeight="1" x14ac:dyDescent="0.2">
      <c r="A96" s="383"/>
      <c r="B96" s="179"/>
      <c r="C96" s="182"/>
      <c r="D96" s="182"/>
      <c r="E96" s="182"/>
      <c r="F96" s="182"/>
    </row>
    <row r="97" spans="1:6" ht="50.25" customHeight="1" x14ac:dyDescent="0.2">
      <c r="A97" s="381">
        <f>'ACCS VIGENCIA 2019'!B29</f>
        <v>0</v>
      </c>
      <c r="B97" s="179"/>
      <c r="C97" s="182"/>
      <c r="D97" s="182"/>
      <c r="E97" s="182"/>
      <c r="F97" s="182"/>
    </row>
    <row r="98" spans="1:6" ht="50.25" customHeight="1" x14ac:dyDescent="0.2">
      <c r="A98" s="382"/>
      <c r="B98" s="179"/>
      <c r="C98" s="182"/>
      <c r="D98" s="182"/>
      <c r="E98" s="182"/>
      <c r="F98" s="182"/>
    </row>
    <row r="99" spans="1:6" ht="50.25" customHeight="1" x14ac:dyDescent="0.2">
      <c r="A99" s="382"/>
      <c r="B99" s="179"/>
      <c r="C99" s="182"/>
      <c r="D99" s="182"/>
      <c r="E99" s="182"/>
      <c r="F99" s="182"/>
    </row>
    <row r="100" spans="1:6" ht="50.25" customHeight="1" x14ac:dyDescent="0.2">
      <c r="A100" s="383"/>
      <c r="B100" s="179"/>
      <c r="C100" s="182"/>
      <c r="D100" s="182"/>
      <c r="E100" s="182"/>
      <c r="F100" s="182"/>
    </row>
    <row r="101" spans="1:6" ht="50.25" customHeight="1" x14ac:dyDescent="0.2">
      <c r="A101" s="381">
        <f>'ACCS VIGENCIA 2019'!B30</f>
        <v>0</v>
      </c>
      <c r="B101" s="179"/>
      <c r="C101" s="182"/>
      <c r="D101" s="182"/>
      <c r="E101" s="182"/>
      <c r="F101" s="182"/>
    </row>
    <row r="102" spans="1:6" ht="50.25" customHeight="1" x14ac:dyDescent="0.2">
      <c r="A102" s="382"/>
      <c r="B102" s="179"/>
      <c r="C102" s="182"/>
      <c r="D102" s="182"/>
      <c r="E102" s="182"/>
      <c r="F102" s="182"/>
    </row>
    <row r="103" spans="1:6" ht="50.25" customHeight="1" x14ac:dyDescent="0.2">
      <c r="A103" s="382"/>
      <c r="B103" s="179"/>
      <c r="C103" s="182"/>
      <c r="D103" s="182"/>
      <c r="E103" s="182"/>
      <c r="F103" s="182"/>
    </row>
    <row r="104" spans="1:6" ht="50.25" customHeight="1" x14ac:dyDescent="0.2">
      <c r="A104" s="383"/>
      <c r="B104" s="179"/>
      <c r="C104" s="182"/>
      <c r="D104" s="182"/>
      <c r="E104" s="182"/>
      <c r="F104" s="182"/>
    </row>
    <row r="105" spans="1:6" ht="50.25" customHeight="1" x14ac:dyDescent="0.2">
      <c r="A105" s="381">
        <f>'ACCS VIGENCIA 2019'!B31</f>
        <v>0</v>
      </c>
      <c r="B105" s="179"/>
      <c r="C105" s="182"/>
      <c r="D105" s="182"/>
      <c r="E105" s="182"/>
      <c r="F105" s="182"/>
    </row>
    <row r="106" spans="1:6" ht="50.25" customHeight="1" x14ac:dyDescent="0.2">
      <c r="A106" s="382"/>
      <c r="B106" s="179"/>
      <c r="C106" s="182"/>
      <c r="D106" s="182"/>
      <c r="E106" s="182"/>
      <c r="F106" s="182"/>
    </row>
    <row r="107" spans="1:6" ht="50.25" customHeight="1" x14ac:dyDescent="0.2">
      <c r="A107" s="382"/>
      <c r="B107" s="179"/>
      <c r="C107" s="182"/>
      <c r="D107" s="182"/>
      <c r="E107" s="182"/>
      <c r="F107" s="182"/>
    </row>
    <row r="108" spans="1:6" ht="50.25" customHeight="1" x14ac:dyDescent="0.2">
      <c r="A108" s="383"/>
      <c r="B108" s="179"/>
      <c r="C108" s="182"/>
      <c r="D108" s="182"/>
      <c r="E108" s="182"/>
      <c r="F108" s="182"/>
    </row>
    <row r="109" spans="1:6" ht="50.25" customHeight="1" x14ac:dyDescent="0.2">
      <c r="A109" s="381">
        <f>'ACCS VIGENCIA 2019'!B32</f>
        <v>0</v>
      </c>
      <c r="B109" s="179"/>
      <c r="C109" s="182"/>
      <c r="D109" s="182"/>
      <c r="E109" s="182"/>
      <c r="F109" s="182"/>
    </row>
    <row r="110" spans="1:6" ht="50.25" customHeight="1" x14ac:dyDescent="0.2">
      <c r="A110" s="382"/>
      <c r="B110" s="179"/>
      <c r="C110" s="182"/>
      <c r="D110" s="182"/>
      <c r="E110" s="182"/>
      <c r="F110" s="182"/>
    </row>
    <row r="111" spans="1:6" ht="50.25" customHeight="1" x14ac:dyDescent="0.2">
      <c r="A111" s="382"/>
      <c r="B111" s="179"/>
      <c r="C111" s="182"/>
      <c r="D111" s="182"/>
      <c r="E111" s="182"/>
      <c r="F111" s="182"/>
    </row>
    <row r="112" spans="1:6" ht="50.25" customHeight="1" x14ac:dyDescent="0.2">
      <c r="A112" s="383"/>
      <c r="B112" s="179"/>
      <c r="C112" s="182"/>
      <c r="D112" s="182"/>
      <c r="E112" s="182"/>
      <c r="F112" s="182"/>
    </row>
    <row r="113" spans="1:6" ht="50.25" customHeight="1" x14ac:dyDescent="0.2">
      <c r="A113" s="381">
        <f>'ACCS VIGENCIA 2019'!B33</f>
        <v>0</v>
      </c>
      <c r="B113" s="179"/>
      <c r="C113" s="182"/>
      <c r="D113" s="182"/>
      <c r="E113" s="182"/>
      <c r="F113" s="182"/>
    </row>
    <row r="114" spans="1:6" ht="50.25" customHeight="1" x14ac:dyDescent="0.2">
      <c r="A114" s="382"/>
      <c r="B114" s="179"/>
      <c r="C114" s="182"/>
      <c r="D114" s="182"/>
      <c r="E114" s="182"/>
      <c r="F114" s="182"/>
    </row>
    <row r="115" spans="1:6" ht="50.25" customHeight="1" x14ac:dyDescent="0.2">
      <c r="A115" s="382"/>
      <c r="B115" s="179"/>
      <c r="C115" s="182"/>
      <c r="D115" s="182"/>
      <c r="E115" s="182"/>
      <c r="F115" s="182"/>
    </row>
    <row r="116" spans="1:6" ht="50.25" customHeight="1" x14ac:dyDescent="0.2">
      <c r="A116" s="383"/>
      <c r="B116" s="179"/>
      <c r="C116" s="182"/>
      <c r="D116" s="182"/>
      <c r="E116" s="182"/>
      <c r="F116" s="182"/>
    </row>
    <row r="117" spans="1:6" ht="50.25" customHeight="1" x14ac:dyDescent="0.2">
      <c r="A117" s="381">
        <f>'ACCS VIGENCIA 2019'!B34</f>
        <v>0</v>
      </c>
      <c r="B117" s="179"/>
      <c r="C117" s="182"/>
      <c r="D117" s="182"/>
      <c r="E117" s="182"/>
      <c r="F117" s="182"/>
    </row>
    <row r="118" spans="1:6" ht="50.25" customHeight="1" x14ac:dyDescent="0.2">
      <c r="A118" s="382"/>
      <c r="B118" s="179"/>
      <c r="C118" s="182"/>
      <c r="D118" s="182"/>
      <c r="E118" s="182"/>
      <c r="F118" s="182"/>
    </row>
    <row r="119" spans="1:6" ht="50.25" customHeight="1" x14ac:dyDescent="0.2">
      <c r="A119" s="382"/>
      <c r="B119" s="179"/>
      <c r="C119" s="182"/>
      <c r="D119" s="182"/>
      <c r="E119" s="182"/>
      <c r="F119" s="182"/>
    </row>
    <row r="120" spans="1:6" ht="50.25" customHeight="1" x14ac:dyDescent="0.2">
      <c r="A120" s="383"/>
      <c r="B120" s="179"/>
      <c r="C120" s="182"/>
      <c r="D120" s="182"/>
      <c r="E120" s="182"/>
      <c r="F120" s="182"/>
    </row>
    <row r="121" spans="1:6" ht="50.25" customHeight="1" x14ac:dyDescent="0.2">
      <c r="A121" s="381">
        <f>'ACCS VIGENCIA 2019'!B35</f>
        <v>0</v>
      </c>
      <c r="B121" s="179"/>
      <c r="C121" s="182"/>
      <c r="D121" s="182"/>
      <c r="E121" s="182"/>
      <c r="F121" s="182"/>
    </row>
    <row r="122" spans="1:6" ht="50.25" customHeight="1" x14ac:dyDescent="0.2">
      <c r="A122" s="382"/>
      <c r="B122" s="179"/>
      <c r="C122" s="182"/>
      <c r="D122" s="182"/>
      <c r="E122" s="182"/>
      <c r="F122" s="182"/>
    </row>
    <row r="123" spans="1:6" ht="50.25" customHeight="1" x14ac:dyDescent="0.2">
      <c r="A123" s="382"/>
      <c r="B123" s="179"/>
      <c r="C123" s="182"/>
      <c r="D123" s="182"/>
      <c r="E123" s="182"/>
      <c r="F123" s="182"/>
    </row>
    <row r="124" spans="1:6" ht="50.25" customHeight="1" x14ac:dyDescent="0.2">
      <c r="A124" s="383"/>
      <c r="B124" s="179"/>
      <c r="C124" s="182"/>
      <c r="D124" s="182"/>
      <c r="E124" s="182"/>
      <c r="F124" s="182"/>
    </row>
    <row r="125" spans="1:6" ht="50.25" customHeight="1" x14ac:dyDescent="0.2">
      <c r="A125" s="381">
        <f>'ACCS VIGENCIA 2019'!B36</f>
        <v>0</v>
      </c>
      <c r="B125" s="179"/>
      <c r="C125" s="182"/>
      <c r="D125" s="182"/>
      <c r="E125" s="182"/>
      <c r="F125" s="182"/>
    </row>
    <row r="126" spans="1:6" ht="50.25" customHeight="1" x14ac:dyDescent="0.2">
      <c r="A126" s="382"/>
      <c r="B126" s="179"/>
      <c r="C126" s="182"/>
      <c r="D126" s="182"/>
      <c r="E126" s="182"/>
      <c r="F126" s="182"/>
    </row>
    <row r="127" spans="1:6" ht="50.25" customHeight="1" x14ac:dyDescent="0.2">
      <c r="A127" s="382"/>
      <c r="B127" s="179"/>
      <c r="C127" s="182"/>
      <c r="D127" s="182"/>
      <c r="E127" s="182"/>
      <c r="F127" s="182"/>
    </row>
    <row r="128" spans="1:6" ht="50.25" customHeight="1" x14ac:dyDescent="0.2">
      <c r="A128" s="383"/>
      <c r="B128" s="179"/>
      <c r="C128" s="182"/>
      <c r="D128" s="182"/>
      <c r="E128" s="182"/>
      <c r="F128" s="182"/>
    </row>
    <row r="129" spans="1:6" ht="50.25" customHeight="1" x14ac:dyDescent="0.2">
      <c r="A129" s="381">
        <f>'ACCS VIGENCIA 2019'!B37</f>
        <v>0</v>
      </c>
      <c r="B129" s="179"/>
      <c r="C129" s="182"/>
      <c r="D129" s="182"/>
      <c r="E129" s="182"/>
      <c r="F129" s="182"/>
    </row>
    <row r="130" spans="1:6" ht="50.25" customHeight="1" x14ac:dyDescent="0.2">
      <c r="A130" s="382"/>
      <c r="B130" s="179"/>
      <c r="C130" s="182"/>
      <c r="D130" s="182"/>
      <c r="E130" s="182"/>
      <c r="F130" s="182"/>
    </row>
    <row r="131" spans="1:6" ht="50.25" customHeight="1" x14ac:dyDescent="0.2">
      <c r="A131" s="382"/>
      <c r="B131" s="179"/>
      <c r="C131" s="182"/>
      <c r="D131" s="182"/>
      <c r="E131" s="182"/>
      <c r="F131" s="182"/>
    </row>
    <row r="132" spans="1:6" ht="50.25" customHeight="1" x14ac:dyDescent="0.2">
      <c r="A132" s="383"/>
      <c r="B132" s="179"/>
      <c r="C132" s="182"/>
      <c r="D132" s="182"/>
      <c r="E132" s="182"/>
      <c r="F132" s="182"/>
    </row>
    <row r="133" spans="1:6" ht="50.25" customHeight="1" x14ac:dyDescent="0.2">
      <c r="A133" s="381" t="str">
        <f>'ACCS VIGENCIA 2019'!B38</f>
        <v>En espera de análisis y resultados del 2018 para replantear las acciones  del  2019</v>
      </c>
      <c r="B133" s="179" t="s">
        <v>991</v>
      </c>
      <c r="C133" s="182"/>
      <c r="D133" s="182"/>
      <c r="E133" s="182"/>
      <c r="F133" s="182"/>
    </row>
    <row r="134" spans="1:6" ht="50.25" customHeight="1" x14ac:dyDescent="0.2">
      <c r="A134" s="382"/>
      <c r="B134" s="179"/>
      <c r="C134" s="182"/>
      <c r="D134" s="182"/>
      <c r="E134" s="182"/>
      <c r="F134" s="182"/>
    </row>
    <row r="135" spans="1:6" ht="50.25" customHeight="1" x14ac:dyDescent="0.2">
      <c r="A135" s="382"/>
      <c r="B135" s="179"/>
      <c r="C135" s="182"/>
      <c r="D135" s="182"/>
      <c r="E135" s="182"/>
      <c r="F135" s="182"/>
    </row>
    <row r="136" spans="1:6" ht="50.25" customHeight="1" x14ac:dyDescent="0.2">
      <c r="A136" s="383"/>
      <c r="B136" s="179"/>
      <c r="C136" s="182"/>
      <c r="D136" s="182"/>
      <c r="E136" s="182"/>
      <c r="F136" s="182"/>
    </row>
    <row r="137" spans="1:6" ht="50.25" customHeight="1" x14ac:dyDescent="0.2">
      <c r="A137" s="381">
        <f>'ACCS VIGENCIA 2019'!B39</f>
        <v>0</v>
      </c>
      <c r="B137" s="179"/>
      <c r="C137" s="182"/>
      <c r="D137" s="182"/>
      <c r="E137" s="182"/>
      <c r="F137" s="182"/>
    </row>
    <row r="138" spans="1:6" ht="50.25" customHeight="1" x14ac:dyDescent="0.2">
      <c r="A138" s="382"/>
      <c r="B138" s="179"/>
      <c r="C138" s="182"/>
      <c r="D138" s="182"/>
      <c r="E138" s="182"/>
      <c r="F138" s="182"/>
    </row>
    <row r="139" spans="1:6" ht="50.25" customHeight="1" x14ac:dyDescent="0.2">
      <c r="A139" s="382"/>
      <c r="B139" s="179"/>
      <c r="C139" s="182"/>
      <c r="D139" s="182"/>
      <c r="E139" s="182"/>
      <c r="F139" s="182"/>
    </row>
    <row r="140" spans="1:6" ht="50.25" customHeight="1" x14ac:dyDescent="0.2">
      <c r="A140" s="383"/>
      <c r="B140" s="179"/>
      <c r="C140" s="182"/>
      <c r="D140" s="182"/>
      <c r="E140" s="182"/>
      <c r="F140" s="182"/>
    </row>
    <row r="141" spans="1:6" ht="50.25" customHeight="1" x14ac:dyDescent="0.2">
      <c r="A141" s="381">
        <f>'ACCS VIGENCIA 2019'!B40</f>
        <v>0</v>
      </c>
      <c r="B141" s="179"/>
      <c r="C141" s="182"/>
      <c r="D141" s="182"/>
      <c r="E141" s="182"/>
      <c r="F141" s="182"/>
    </row>
    <row r="142" spans="1:6" ht="50.25" customHeight="1" x14ac:dyDescent="0.2">
      <c r="A142" s="382"/>
      <c r="B142" s="179"/>
      <c r="C142" s="182"/>
      <c r="D142" s="182"/>
      <c r="E142" s="182"/>
      <c r="F142" s="182"/>
    </row>
    <row r="143" spans="1:6" ht="50.25" customHeight="1" x14ac:dyDescent="0.2">
      <c r="A143" s="382"/>
      <c r="B143" s="179"/>
      <c r="C143" s="182"/>
      <c r="D143" s="182"/>
      <c r="E143" s="182"/>
      <c r="F143" s="182"/>
    </row>
    <row r="144" spans="1:6" ht="50.25" customHeight="1" x14ac:dyDescent="0.2">
      <c r="A144" s="383"/>
      <c r="B144" s="179"/>
      <c r="C144" s="182"/>
      <c r="D144" s="182"/>
      <c r="E144" s="182"/>
      <c r="F144" s="182"/>
    </row>
    <row r="145" spans="1:6" ht="50.25" customHeight="1" x14ac:dyDescent="0.2">
      <c r="A145" s="381">
        <f>'ACCS VIGENCIA 2019'!B41</f>
        <v>0</v>
      </c>
      <c r="B145" s="179"/>
      <c r="C145" s="182"/>
      <c r="D145" s="182"/>
      <c r="E145" s="182"/>
      <c r="F145" s="182"/>
    </row>
    <row r="146" spans="1:6" ht="50.25" customHeight="1" x14ac:dyDescent="0.2">
      <c r="A146" s="382"/>
      <c r="B146" s="179"/>
      <c r="C146" s="182"/>
      <c r="D146" s="182"/>
      <c r="E146" s="182"/>
      <c r="F146" s="182"/>
    </row>
    <row r="147" spans="1:6" ht="50.25" customHeight="1" x14ac:dyDescent="0.2">
      <c r="A147" s="382"/>
      <c r="B147" s="179"/>
      <c r="C147" s="182"/>
      <c r="D147" s="182"/>
      <c r="E147" s="182"/>
      <c r="F147" s="182"/>
    </row>
    <row r="148" spans="1:6" ht="50.25" customHeight="1" x14ac:dyDescent="0.2">
      <c r="A148" s="383"/>
      <c r="B148" s="179"/>
      <c r="C148" s="182"/>
      <c r="D148" s="182"/>
      <c r="E148" s="182"/>
      <c r="F148" s="182"/>
    </row>
    <row r="149" spans="1:6" ht="50.25" customHeight="1" x14ac:dyDescent="0.2">
      <c r="A149" s="381" t="str">
        <f>'ACCS VIGENCIA 2019'!B42</f>
        <v>En espera de análisis y resultados del 2018 para replantear las acciones  del  2019</v>
      </c>
      <c r="B149" s="179" t="s">
        <v>991</v>
      </c>
      <c r="C149" s="182"/>
      <c r="D149" s="182"/>
      <c r="E149" s="182"/>
      <c r="F149" s="182"/>
    </row>
    <row r="150" spans="1:6" ht="50.25" customHeight="1" x14ac:dyDescent="0.2">
      <c r="A150" s="382"/>
      <c r="B150" s="179"/>
      <c r="C150" s="182"/>
      <c r="D150" s="182"/>
      <c r="E150" s="182"/>
      <c r="F150" s="182"/>
    </row>
    <row r="151" spans="1:6" ht="50.25" customHeight="1" x14ac:dyDescent="0.2">
      <c r="A151" s="382"/>
      <c r="B151" s="179"/>
      <c r="C151" s="182"/>
      <c r="D151" s="182"/>
      <c r="E151" s="182"/>
      <c r="F151" s="182"/>
    </row>
    <row r="152" spans="1:6" ht="50.25" customHeight="1" x14ac:dyDescent="0.2">
      <c r="A152" s="383"/>
      <c r="B152" s="179"/>
      <c r="C152" s="182"/>
      <c r="D152" s="182"/>
      <c r="E152" s="182"/>
      <c r="F152" s="182"/>
    </row>
    <row r="153" spans="1:6" ht="50.25" customHeight="1" x14ac:dyDescent="0.2">
      <c r="A153" s="381">
        <f>'ACCS VIGENCIA 2019'!B43</f>
        <v>0</v>
      </c>
      <c r="B153" s="179"/>
      <c r="C153" s="182"/>
      <c r="D153" s="182"/>
      <c r="E153" s="182"/>
      <c r="F153" s="182"/>
    </row>
    <row r="154" spans="1:6" ht="50.25" customHeight="1" x14ac:dyDescent="0.2">
      <c r="A154" s="382"/>
      <c r="B154" s="179"/>
      <c r="C154" s="182"/>
      <c r="D154" s="182"/>
      <c r="E154" s="182"/>
      <c r="F154" s="182"/>
    </row>
    <row r="155" spans="1:6" ht="50.25" customHeight="1" x14ac:dyDescent="0.2">
      <c r="A155" s="382"/>
      <c r="B155" s="179"/>
      <c r="C155" s="182"/>
      <c r="D155" s="182"/>
      <c r="E155" s="182"/>
      <c r="F155" s="182"/>
    </row>
    <row r="156" spans="1:6" ht="50.25" customHeight="1" x14ac:dyDescent="0.2">
      <c r="A156" s="383"/>
      <c r="B156" s="179"/>
      <c r="C156" s="182"/>
      <c r="D156" s="182"/>
      <c r="E156" s="182"/>
      <c r="F156" s="182"/>
    </row>
    <row r="157" spans="1:6" ht="50.25" customHeight="1" x14ac:dyDescent="0.2">
      <c r="A157" s="381">
        <f>'ACCS VIGENCIA 2019'!B44</f>
        <v>0</v>
      </c>
      <c r="B157" s="179"/>
      <c r="C157" s="182"/>
      <c r="D157" s="182"/>
      <c r="E157" s="182"/>
      <c r="F157" s="182"/>
    </row>
    <row r="158" spans="1:6" ht="50.25" customHeight="1" x14ac:dyDescent="0.2">
      <c r="A158" s="382"/>
      <c r="B158" s="179"/>
      <c r="C158" s="182"/>
      <c r="D158" s="182"/>
      <c r="E158" s="182"/>
      <c r="F158" s="182"/>
    </row>
    <row r="159" spans="1:6" ht="50.25" customHeight="1" x14ac:dyDescent="0.2">
      <c r="A159" s="382"/>
      <c r="B159" s="179"/>
      <c r="C159" s="182"/>
      <c r="D159" s="182"/>
      <c r="E159" s="182"/>
      <c r="F159" s="182"/>
    </row>
    <row r="160" spans="1:6" ht="50.25" customHeight="1" x14ac:dyDescent="0.2">
      <c r="A160" s="383"/>
      <c r="B160" s="179"/>
      <c r="C160" s="182"/>
      <c r="D160" s="182"/>
      <c r="E160" s="182"/>
      <c r="F160" s="182"/>
    </row>
    <row r="161" spans="1:6" ht="50.25" customHeight="1" x14ac:dyDescent="0.2">
      <c r="A161" s="381">
        <f>'ACCS VIGENCIA 2019'!B45</f>
        <v>0</v>
      </c>
      <c r="B161" s="179"/>
      <c r="C161" s="182"/>
      <c r="D161" s="182"/>
      <c r="E161" s="182"/>
      <c r="F161" s="182"/>
    </row>
    <row r="162" spans="1:6" ht="50.25" customHeight="1" x14ac:dyDescent="0.2">
      <c r="A162" s="382"/>
      <c r="B162" s="179"/>
      <c r="C162" s="182"/>
      <c r="D162" s="182"/>
      <c r="E162" s="182"/>
      <c r="F162" s="182"/>
    </row>
    <row r="163" spans="1:6" ht="50.25" customHeight="1" x14ac:dyDescent="0.2">
      <c r="A163" s="382"/>
      <c r="B163" s="179"/>
      <c r="C163" s="182"/>
      <c r="D163" s="182"/>
      <c r="E163" s="182"/>
      <c r="F163" s="182"/>
    </row>
    <row r="164" spans="1:6" ht="50.25" customHeight="1" x14ac:dyDescent="0.2">
      <c r="A164" s="383"/>
      <c r="B164" s="179"/>
      <c r="C164" s="182"/>
      <c r="D164" s="182"/>
      <c r="E164" s="182"/>
      <c r="F164" s="182"/>
    </row>
    <row r="165" spans="1:6" ht="50.25" customHeight="1" x14ac:dyDescent="0.2">
      <c r="A165" s="381" t="str">
        <f>'ACCS VIGENCIA 2019'!B46</f>
        <v>En espera de análisis y resultados del 2018 para replantear las acciones  del  2019</v>
      </c>
      <c r="B165" s="179" t="s">
        <v>991</v>
      </c>
      <c r="C165" s="182"/>
      <c r="D165" s="182"/>
      <c r="E165" s="182"/>
      <c r="F165" s="182"/>
    </row>
    <row r="166" spans="1:6" ht="50.25" customHeight="1" x14ac:dyDescent="0.2">
      <c r="A166" s="382"/>
      <c r="B166" s="179"/>
      <c r="C166" s="182"/>
      <c r="D166" s="182"/>
      <c r="E166" s="182"/>
      <c r="F166" s="182"/>
    </row>
    <row r="167" spans="1:6" ht="50.25" customHeight="1" x14ac:dyDescent="0.2">
      <c r="A167" s="382"/>
      <c r="B167" s="179"/>
      <c r="C167" s="182"/>
      <c r="D167" s="182"/>
      <c r="E167" s="182"/>
      <c r="F167" s="182"/>
    </row>
    <row r="168" spans="1:6" ht="50.25" customHeight="1" x14ac:dyDescent="0.2">
      <c r="A168" s="383"/>
      <c r="B168" s="179"/>
      <c r="C168" s="182"/>
      <c r="D168" s="182"/>
      <c r="E168" s="182"/>
      <c r="F168" s="182"/>
    </row>
    <row r="169" spans="1:6" ht="50.25" customHeight="1" x14ac:dyDescent="0.2">
      <c r="A169" s="381">
        <f>'ACCS VIGENCIA 2019'!B47</f>
        <v>0</v>
      </c>
      <c r="B169" s="179"/>
      <c r="C169" s="182"/>
      <c r="D169" s="182"/>
      <c r="E169" s="182"/>
      <c r="F169" s="182"/>
    </row>
    <row r="170" spans="1:6" ht="50.25" customHeight="1" x14ac:dyDescent="0.2">
      <c r="A170" s="382"/>
      <c r="B170" s="179"/>
      <c r="C170" s="182"/>
      <c r="D170" s="182"/>
      <c r="E170" s="182"/>
      <c r="F170" s="182"/>
    </row>
    <row r="171" spans="1:6" ht="50.25" customHeight="1" x14ac:dyDescent="0.2">
      <c r="A171" s="382"/>
      <c r="B171" s="179"/>
      <c r="C171" s="182"/>
      <c r="D171" s="182"/>
      <c r="E171" s="182"/>
      <c r="F171" s="182"/>
    </row>
    <row r="172" spans="1:6" ht="50.25" customHeight="1" x14ac:dyDescent="0.2">
      <c r="A172" s="383"/>
      <c r="B172" s="179"/>
      <c r="C172" s="182"/>
      <c r="D172" s="182"/>
      <c r="E172" s="182"/>
      <c r="F172" s="182"/>
    </row>
    <row r="173" spans="1:6" ht="50.25" customHeight="1" x14ac:dyDescent="0.2">
      <c r="A173" s="381">
        <f>'ACCS VIGENCIA 2019'!B48</f>
        <v>0</v>
      </c>
      <c r="B173" s="179"/>
      <c r="C173" s="182"/>
      <c r="D173" s="182"/>
      <c r="E173" s="182"/>
      <c r="F173" s="182"/>
    </row>
    <row r="174" spans="1:6" ht="50.25" customHeight="1" x14ac:dyDescent="0.2">
      <c r="A174" s="382"/>
      <c r="B174" s="179"/>
      <c r="C174" s="182"/>
      <c r="D174" s="182"/>
      <c r="E174" s="182"/>
      <c r="F174" s="182"/>
    </row>
    <row r="175" spans="1:6" ht="50.25" customHeight="1" x14ac:dyDescent="0.2">
      <c r="A175" s="382"/>
      <c r="B175" s="179"/>
      <c r="C175" s="182"/>
      <c r="D175" s="182"/>
      <c r="E175" s="182"/>
      <c r="F175" s="182"/>
    </row>
    <row r="176" spans="1:6" ht="50.25" customHeight="1" x14ac:dyDescent="0.2">
      <c r="A176" s="383"/>
      <c r="B176" s="179"/>
      <c r="C176" s="182"/>
      <c r="D176" s="182"/>
      <c r="E176" s="182"/>
      <c r="F176" s="182"/>
    </row>
    <row r="177" spans="1:6" ht="50.25" customHeight="1" x14ac:dyDescent="0.2">
      <c r="A177" s="381">
        <f>'ACCS VIGENCIA 2019'!B49</f>
        <v>0</v>
      </c>
      <c r="B177" s="179"/>
      <c r="C177" s="182"/>
      <c r="D177" s="182"/>
      <c r="E177" s="182"/>
      <c r="F177" s="182"/>
    </row>
    <row r="178" spans="1:6" ht="50.25" customHeight="1" x14ac:dyDescent="0.2">
      <c r="A178" s="382"/>
      <c r="B178" s="179"/>
      <c r="C178" s="182"/>
      <c r="D178" s="182"/>
      <c r="E178" s="182"/>
      <c r="F178" s="182"/>
    </row>
    <row r="179" spans="1:6" ht="50.25" customHeight="1" x14ac:dyDescent="0.2">
      <c r="A179" s="382"/>
      <c r="B179" s="179"/>
      <c r="C179" s="182"/>
      <c r="D179" s="182"/>
      <c r="E179" s="182"/>
      <c r="F179" s="182"/>
    </row>
    <row r="180" spans="1:6" ht="50.25" customHeight="1" x14ac:dyDescent="0.2">
      <c r="A180" s="383"/>
      <c r="B180" s="179"/>
      <c r="C180" s="182"/>
      <c r="D180" s="182"/>
      <c r="E180" s="182"/>
      <c r="F180" s="182"/>
    </row>
    <row r="181" spans="1:6" ht="50.25" customHeight="1" x14ac:dyDescent="0.2">
      <c r="A181" s="381" t="str">
        <f>'ACCS VIGENCIA 2019'!B50</f>
        <v>En espera de análisis y resultados del 2018 para replantear las acciones  del  2019</v>
      </c>
      <c r="B181" s="179" t="s">
        <v>991</v>
      </c>
      <c r="C181" s="182"/>
      <c r="D181" s="182"/>
      <c r="E181" s="182"/>
      <c r="F181" s="182"/>
    </row>
    <row r="182" spans="1:6" ht="50.25" customHeight="1" x14ac:dyDescent="0.2">
      <c r="A182" s="382"/>
      <c r="B182" s="179"/>
      <c r="C182" s="182"/>
      <c r="D182" s="182"/>
      <c r="E182" s="182"/>
      <c r="F182" s="182"/>
    </row>
    <row r="183" spans="1:6" ht="50.25" customHeight="1" x14ac:dyDescent="0.2">
      <c r="A183" s="382"/>
      <c r="B183" s="179"/>
      <c r="C183" s="182"/>
      <c r="D183" s="182"/>
      <c r="E183" s="182"/>
      <c r="F183" s="182"/>
    </row>
    <row r="184" spans="1:6" ht="50.25" customHeight="1" x14ac:dyDescent="0.2">
      <c r="A184" s="383"/>
      <c r="B184" s="179"/>
      <c r="C184" s="182"/>
      <c r="D184" s="182"/>
      <c r="E184" s="182"/>
      <c r="F184" s="182"/>
    </row>
    <row r="185" spans="1:6" ht="50.25" customHeight="1" x14ac:dyDescent="0.2">
      <c r="A185" s="381">
        <f>'ACCS VIGENCIA 2019'!B51</f>
        <v>0</v>
      </c>
      <c r="B185" s="179"/>
      <c r="C185" s="182"/>
      <c r="D185" s="182"/>
      <c r="E185" s="182"/>
      <c r="F185" s="182"/>
    </row>
    <row r="186" spans="1:6" ht="50.25" customHeight="1" x14ac:dyDescent="0.2">
      <c r="A186" s="382"/>
      <c r="B186" s="179"/>
      <c r="C186" s="182"/>
      <c r="D186" s="182"/>
      <c r="E186" s="182"/>
      <c r="F186" s="182"/>
    </row>
    <row r="187" spans="1:6" ht="50.25" customHeight="1" x14ac:dyDescent="0.2">
      <c r="A187" s="382"/>
      <c r="B187" s="179"/>
      <c r="C187" s="182"/>
      <c r="D187" s="182"/>
      <c r="E187" s="182"/>
      <c r="F187" s="182"/>
    </row>
    <row r="188" spans="1:6" ht="50.25" customHeight="1" x14ac:dyDescent="0.2">
      <c r="A188" s="383"/>
      <c r="B188" s="179"/>
      <c r="C188" s="182"/>
      <c r="D188" s="182"/>
      <c r="E188" s="182"/>
      <c r="F188" s="182"/>
    </row>
    <row r="189" spans="1:6" ht="50.25" customHeight="1" x14ac:dyDescent="0.2">
      <c r="A189" s="381">
        <f>'ACCS VIGENCIA 2019'!B52</f>
        <v>0</v>
      </c>
      <c r="B189" s="179"/>
      <c r="C189" s="182"/>
      <c r="D189" s="182"/>
      <c r="E189" s="182"/>
      <c r="F189" s="182"/>
    </row>
    <row r="190" spans="1:6" ht="50.25" customHeight="1" x14ac:dyDescent="0.2">
      <c r="A190" s="382"/>
      <c r="B190" s="179"/>
      <c r="C190" s="182"/>
      <c r="D190" s="182"/>
      <c r="E190" s="182"/>
      <c r="F190" s="182"/>
    </row>
    <row r="191" spans="1:6" ht="50.25" customHeight="1" x14ac:dyDescent="0.2">
      <c r="A191" s="382"/>
      <c r="B191" s="179"/>
      <c r="C191" s="182"/>
      <c r="D191" s="182"/>
      <c r="E191" s="182"/>
      <c r="F191" s="182"/>
    </row>
    <row r="192" spans="1:6" ht="50.25" customHeight="1" x14ac:dyDescent="0.2">
      <c r="A192" s="383"/>
      <c r="B192" s="179"/>
      <c r="C192" s="182"/>
      <c r="D192" s="182"/>
      <c r="E192" s="182"/>
      <c r="F192" s="182"/>
    </row>
    <row r="193" spans="1:6" ht="50.25" customHeight="1" x14ac:dyDescent="0.2">
      <c r="A193" s="381">
        <f>'ACCS VIGENCIA 2019'!B53</f>
        <v>0</v>
      </c>
      <c r="B193" s="179"/>
      <c r="C193" s="182"/>
      <c r="D193" s="182"/>
      <c r="E193" s="182"/>
      <c r="F193" s="182"/>
    </row>
    <row r="194" spans="1:6" ht="50.25" customHeight="1" x14ac:dyDescent="0.2">
      <c r="A194" s="382"/>
      <c r="B194" s="179"/>
      <c r="C194" s="182"/>
      <c r="D194" s="182"/>
      <c r="E194" s="182"/>
      <c r="F194" s="182"/>
    </row>
    <row r="195" spans="1:6" ht="50.25" customHeight="1" x14ac:dyDescent="0.2">
      <c r="A195" s="382"/>
      <c r="B195" s="179"/>
      <c r="C195" s="182"/>
      <c r="D195" s="182"/>
      <c r="E195" s="182"/>
      <c r="F195" s="182"/>
    </row>
    <row r="196" spans="1:6" ht="50.25" customHeight="1" x14ac:dyDescent="0.2">
      <c r="A196" s="383"/>
      <c r="B196" s="179"/>
      <c r="C196" s="182"/>
      <c r="D196" s="182"/>
      <c r="E196" s="182"/>
      <c r="F196" s="182"/>
    </row>
    <row r="197" spans="1:6" ht="50.25" customHeight="1" x14ac:dyDescent="0.2">
      <c r="A197" s="381" t="str">
        <f>'ACCS VIGENCIA 2019'!B54</f>
        <v>En espera de análisis y resultados del 2018 para replantear las acciones  del  2019</v>
      </c>
      <c r="B197" s="179" t="s">
        <v>991</v>
      </c>
      <c r="C197" s="182"/>
      <c r="D197" s="182"/>
      <c r="E197" s="182"/>
      <c r="F197" s="182"/>
    </row>
    <row r="198" spans="1:6" ht="50.25" customHeight="1" x14ac:dyDescent="0.2">
      <c r="A198" s="382"/>
      <c r="B198" s="179"/>
      <c r="C198" s="182"/>
      <c r="D198" s="182"/>
      <c r="E198" s="182"/>
      <c r="F198" s="182"/>
    </row>
    <row r="199" spans="1:6" ht="50.25" customHeight="1" x14ac:dyDescent="0.2">
      <c r="A199" s="382"/>
      <c r="B199" s="179"/>
      <c r="C199" s="182"/>
      <c r="D199" s="182"/>
      <c r="E199" s="182"/>
      <c r="F199" s="182"/>
    </row>
    <row r="200" spans="1:6" ht="50.25" customHeight="1" x14ac:dyDescent="0.2">
      <c r="A200" s="383"/>
      <c r="B200" s="179"/>
      <c r="C200" s="182"/>
      <c r="D200" s="182"/>
      <c r="E200" s="182"/>
      <c r="F200" s="182"/>
    </row>
    <row r="201" spans="1:6" ht="50.25" customHeight="1" x14ac:dyDescent="0.2">
      <c r="A201" s="381">
        <f>'ACCS VIGENCIA 2019'!B55</f>
        <v>0</v>
      </c>
      <c r="B201" s="179"/>
      <c r="C201" s="182"/>
      <c r="D201" s="182"/>
      <c r="E201" s="182"/>
      <c r="F201" s="182"/>
    </row>
    <row r="202" spans="1:6" ht="50.25" customHeight="1" x14ac:dyDescent="0.2">
      <c r="A202" s="382"/>
      <c r="B202" s="179"/>
      <c r="C202" s="182"/>
      <c r="D202" s="182"/>
      <c r="E202" s="182"/>
      <c r="F202" s="182"/>
    </row>
    <row r="203" spans="1:6" ht="50.25" customHeight="1" x14ac:dyDescent="0.2">
      <c r="A203" s="382"/>
      <c r="B203" s="179"/>
      <c r="C203" s="182"/>
      <c r="D203" s="182"/>
      <c r="E203" s="182"/>
      <c r="F203" s="182"/>
    </row>
    <row r="204" spans="1:6" ht="50.25" customHeight="1" x14ac:dyDescent="0.2">
      <c r="A204" s="383"/>
      <c r="B204" s="179"/>
      <c r="C204" s="182"/>
      <c r="D204" s="182"/>
      <c r="E204" s="182"/>
      <c r="F204" s="182"/>
    </row>
    <row r="205" spans="1:6" ht="50.25" customHeight="1" x14ac:dyDescent="0.2">
      <c r="A205" s="381">
        <f>'ACCS VIGENCIA 2019'!B56</f>
        <v>0</v>
      </c>
      <c r="B205" s="179"/>
      <c r="C205" s="182"/>
      <c r="D205" s="182"/>
      <c r="E205" s="182"/>
      <c r="F205" s="182"/>
    </row>
    <row r="206" spans="1:6" ht="50.25" customHeight="1" x14ac:dyDescent="0.2">
      <c r="A206" s="382"/>
      <c r="B206" s="179"/>
      <c r="C206" s="182"/>
      <c r="D206" s="182"/>
      <c r="E206" s="182"/>
      <c r="F206" s="182"/>
    </row>
    <row r="207" spans="1:6" ht="50.25" customHeight="1" x14ac:dyDescent="0.2">
      <c r="A207" s="382"/>
      <c r="B207" s="179"/>
      <c r="C207" s="182"/>
      <c r="D207" s="182"/>
      <c r="E207" s="182"/>
      <c r="F207" s="182"/>
    </row>
    <row r="208" spans="1:6" ht="50.25" customHeight="1" x14ac:dyDescent="0.2">
      <c r="A208" s="383"/>
      <c r="B208" s="179"/>
      <c r="C208" s="182"/>
      <c r="D208" s="182"/>
      <c r="E208" s="182"/>
      <c r="F208" s="182"/>
    </row>
    <row r="209" spans="1:6" ht="50.25" customHeight="1" x14ac:dyDescent="0.2">
      <c r="A209" s="381">
        <f>'ACCS VIGENCIA 2019'!B57</f>
        <v>0</v>
      </c>
      <c r="B209" s="179"/>
      <c r="C209" s="182"/>
      <c r="D209" s="182"/>
      <c r="E209" s="182"/>
      <c r="F209" s="182"/>
    </row>
    <row r="210" spans="1:6" ht="50.25" customHeight="1" x14ac:dyDescent="0.2">
      <c r="A210" s="382"/>
      <c r="B210" s="179"/>
      <c r="C210" s="182"/>
      <c r="D210" s="182"/>
      <c r="E210" s="182"/>
      <c r="F210" s="182"/>
    </row>
    <row r="211" spans="1:6" ht="50.25" customHeight="1" x14ac:dyDescent="0.2">
      <c r="A211" s="382"/>
      <c r="B211" s="179"/>
      <c r="C211" s="182"/>
      <c r="D211" s="182"/>
      <c r="E211" s="182"/>
      <c r="F211" s="182"/>
    </row>
    <row r="212" spans="1:6" ht="50.25" customHeight="1" x14ac:dyDescent="0.2">
      <c r="A212" s="383"/>
      <c r="B212" s="179"/>
      <c r="C212" s="182"/>
      <c r="D212" s="182"/>
      <c r="E212" s="182"/>
      <c r="F212" s="182"/>
    </row>
    <row r="213" spans="1:6" ht="50.25" customHeight="1" x14ac:dyDescent="0.2">
      <c r="A213" s="381" t="str">
        <f>'ACCS VIGENCIA 2019'!B58</f>
        <v>En espera de análisis y resultados del 2018 para replantear las acciones  del  2019</v>
      </c>
      <c r="B213" s="179" t="s">
        <v>991</v>
      </c>
      <c r="C213" s="182"/>
      <c r="D213" s="182"/>
      <c r="E213" s="182"/>
      <c r="F213" s="182"/>
    </row>
    <row r="214" spans="1:6" ht="50.25" customHeight="1" x14ac:dyDescent="0.2">
      <c r="A214" s="382"/>
      <c r="B214" s="179"/>
      <c r="C214" s="182"/>
      <c r="D214" s="182"/>
      <c r="E214" s="182"/>
      <c r="F214" s="182"/>
    </row>
    <row r="215" spans="1:6" ht="50.25" customHeight="1" x14ac:dyDescent="0.2">
      <c r="A215" s="382"/>
      <c r="B215" s="179"/>
      <c r="C215" s="182"/>
      <c r="D215" s="182"/>
      <c r="E215" s="182"/>
      <c r="F215" s="182"/>
    </row>
    <row r="216" spans="1:6" ht="50.25" customHeight="1" x14ac:dyDescent="0.2">
      <c r="A216" s="383"/>
      <c r="B216" s="179"/>
      <c r="C216" s="182"/>
      <c r="D216" s="182"/>
      <c r="E216" s="182"/>
      <c r="F216" s="182"/>
    </row>
    <row r="217" spans="1:6" ht="50.25" customHeight="1" x14ac:dyDescent="0.2">
      <c r="A217" s="381">
        <f>'ACCS VIGENCIA 2019'!B59</f>
        <v>0</v>
      </c>
      <c r="B217" s="179"/>
      <c r="C217" s="182"/>
      <c r="D217" s="182"/>
      <c r="E217" s="182"/>
      <c r="F217" s="182"/>
    </row>
    <row r="218" spans="1:6" ht="50.25" customHeight="1" x14ac:dyDescent="0.2">
      <c r="A218" s="382"/>
      <c r="B218" s="179"/>
      <c r="C218" s="182"/>
      <c r="D218" s="182"/>
      <c r="E218" s="182"/>
      <c r="F218" s="182"/>
    </row>
    <row r="219" spans="1:6" ht="50.25" customHeight="1" x14ac:dyDescent="0.2">
      <c r="A219" s="382"/>
      <c r="B219" s="179"/>
      <c r="C219" s="182"/>
      <c r="D219" s="182"/>
      <c r="E219" s="182"/>
      <c r="F219" s="182"/>
    </row>
    <row r="220" spans="1:6" ht="50.25" customHeight="1" x14ac:dyDescent="0.2">
      <c r="A220" s="383"/>
      <c r="B220" s="179"/>
      <c r="C220" s="182"/>
      <c r="D220" s="182"/>
      <c r="E220" s="182"/>
      <c r="F220" s="182"/>
    </row>
    <row r="221" spans="1:6" ht="50.25" customHeight="1" x14ac:dyDescent="0.2">
      <c r="A221" s="381">
        <f>'ACCS VIGENCIA 2019'!B60</f>
        <v>0</v>
      </c>
      <c r="B221" s="179"/>
      <c r="C221" s="182"/>
      <c r="D221" s="182"/>
      <c r="E221" s="182"/>
      <c r="F221" s="182"/>
    </row>
    <row r="222" spans="1:6" ht="50.25" customHeight="1" x14ac:dyDescent="0.2">
      <c r="A222" s="382"/>
      <c r="B222" s="179"/>
      <c r="C222" s="182"/>
      <c r="D222" s="182"/>
      <c r="E222" s="182"/>
      <c r="F222" s="182"/>
    </row>
    <row r="223" spans="1:6" ht="50.25" customHeight="1" x14ac:dyDescent="0.2">
      <c r="A223" s="382"/>
      <c r="B223" s="179"/>
      <c r="C223" s="182"/>
      <c r="D223" s="182"/>
      <c r="E223" s="182"/>
      <c r="F223" s="182"/>
    </row>
    <row r="224" spans="1:6" ht="50.25" customHeight="1" x14ac:dyDescent="0.2">
      <c r="A224" s="383"/>
      <c r="B224" s="179"/>
      <c r="C224" s="182"/>
      <c r="D224" s="182"/>
      <c r="E224" s="182"/>
      <c r="F224" s="182"/>
    </row>
    <row r="225" spans="1:6" ht="50.25" customHeight="1" x14ac:dyDescent="0.2">
      <c r="A225" s="381">
        <f>'ACCS VIGENCIA 2019'!B61</f>
        <v>0</v>
      </c>
      <c r="B225" s="179"/>
      <c r="C225" s="182"/>
      <c r="D225" s="182"/>
      <c r="E225" s="182"/>
      <c r="F225" s="182"/>
    </row>
    <row r="226" spans="1:6" ht="50.25" customHeight="1" x14ac:dyDescent="0.2">
      <c r="A226" s="382"/>
      <c r="B226" s="179"/>
      <c r="C226" s="182"/>
      <c r="D226" s="182"/>
      <c r="E226" s="182"/>
      <c r="F226" s="182"/>
    </row>
    <row r="227" spans="1:6" ht="50.25" customHeight="1" x14ac:dyDescent="0.2">
      <c r="A227" s="382"/>
      <c r="B227" s="179"/>
      <c r="C227" s="182"/>
      <c r="D227" s="182"/>
      <c r="E227" s="182"/>
      <c r="F227" s="182"/>
    </row>
    <row r="228" spans="1:6" ht="50.25" customHeight="1" x14ac:dyDescent="0.2">
      <c r="A228" s="383"/>
      <c r="B228" s="179"/>
      <c r="C228" s="182"/>
      <c r="D228" s="182"/>
      <c r="E228" s="182"/>
      <c r="F228" s="182"/>
    </row>
    <row r="229" spans="1:6" ht="50.25" customHeight="1" x14ac:dyDescent="0.2">
      <c r="A229" s="381">
        <f>'ACCS VIGENCIA 2019'!B62</f>
        <v>0</v>
      </c>
      <c r="B229" s="179"/>
      <c r="C229" s="182"/>
      <c r="D229" s="182"/>
      <c r="E229" s="182"/>
      <c r="F229" s="182"/>
    </row>
    <row r="230" spans="1:6" ht="50.25" customHeight="1" x14ac:dyDescent="0.2">
      <c r="A230" s="382"/>
      <c r="B230" s="179"/>
      <c r="C230" s="182"/>
      <c r="D230" s="182"/>
      <c r="E230" s="182"/>
      <c r="F230" s="182"/>
    </row>
    <row r="231" spans="1:6" ht="50.25" customHeight="1" x14ac:dyDescent="0.2">
      <c r="A231" s="382"/>
      <c r="B231" s="179"/>
      <c r="C231" s="182"/>
      <c r="D231" s="182"/>
      <c r="E231" s="182"/>
      <c r="F231" s="182"/>
    </row>
    <row r="232" spans="1:6" ht="50.25" customHeight="1" x14ac:dyDescent="0.2">
      <c r="A232" s="383"/>
      <c r="B232" s="179"/>
      <c r="C232" s="182"/>
      <c r="D232" s="182"/>
      <c r="E232" s="182"/>
      <c r="F232" s="182"/>
    </row>
    <row r="233" spans="1:6" ht="50.25" customHeight="1" x14ac:dyDescent="0.2">
      <c r="A233" s="381">
        <f>'ACCS VIGENCIA 2019'!B63</f>
        <v>0</v>
      </c>
      <c r="B233" s="179"/>
      <c r="C233" s="182"/>
      <c r="D233" s="182"/>
      <c r="E233" s="182"/>
      <c r="F233" s="182"/>
    </row>
    <row r="234" spans="1:6" ht="50.25" customHeight="1" x14ac:dyDescent="0.2">
      <c r="A234" s="382"/>
      <c r="B234" s="179"/>
      <c r="C234" s="182"/>
      <c r="D234" s="182"/>
      <c r="E234" s="182"/>
      <c r="F234" s="182"/>
    </row>
    <row r="235" spans="1:6" ht="50.25" customHeight="1" x14ac:dyDescent="0.2">
      <c r="A235" s="382"/>
      <c r="B235" s="179"/>
      <c r="C235" s="182"/>
      <c r="D235" s="182"/>
      <c r="E235" s="182"/>
      <c r="F235" s="182"/>
    </row>
    <row r="236" spans="1:6" ht="50.25" customHeight="1" x14ac:dyDescent="0.2">
      <c r="A236" s="383"/>
      <c r="B236" s="179"/>
      <c r="C236" s="182"/>
      <c r="D236" s="182"/>
      <c r="E236" s="182"/>
      <c r="F236" s="182"/>
    </row>
    <row r="237" spans="1:6" ht="50.25" customHeight="1" x14ac:dyDescent="0.2">
      <c r="A237" s="381">
        <f>'ACCS VIGENCIA 2019'!B64</f>
        <v>0</v>
      </c>
      <c r="B237" s="179"/>
      <c r="C237" s="182"/>
      <c r="D237" s="182"/>
      <c r="E237" s="182"/>
      <c r="F237" s="182"/>
    </row>
    <row r="238" spans="1:6" ht="50.25" customHeight="1" x14ac:dyDescent="0.2">
      <c r="A238" s="382"/>
      <c r="B238" s="179"/>
      <c r="C238" s="182"/>
      <c r="D238" s="182"/>
      <c r="E238" s="182"/>
      <c r="F238" s="182"/>
    </row>
    <row r="239" spans="1:6" ht="50.25" customHeight="1" x14ac:dyDescent="0.2">
      <c r="A239" s="382"/>
      <c r="B239" s="179"/>
      <c r="C239" s="182"/>
      <c r="D239" s="182"/>
      <c r="E239" s="182"/>
      <c r="F239" s="182"/>
    </row>
    <row r="240" spans="1:6" ht="50.25" customHeight="1" x14ac:dyDescent="0.2">
      <c r="A240" s="383"/>
      <c r="B240" s="179"/>
      <c r="C240" s="182"/>
      <c r="D240" s="182"/>
      <c r="E240" s="182"/>
      <c r="F240" s="182"/>
    </row>
    <row r="241" spans="1:6" ht="50.25" customHeight="1" x14ac:dyDescent="0.2">
      <c r="A241" s="381">
        <f>'ACCS VIGENCIA 2019'!B65</f>
        <v>0</v>
      </c>
      <c r="B241" s="179"/>
      <c r="C241" s="182"/>
      <c r="D241" s="182"/>
      <c r="E241" s="182"/>
      <c r="F241" s="182"/>
    </row>
    <row r="242" spans="1:6" ht="50.25" customHeight="1" x14ac:dyDescent="0.2">
      <c r="A242" s="382"/>
      <c r="B242" s="179"/>
      <c r="C242" s="182"/>
      <c r="D242" s="182"/>
      <c r="E242" s="182"/>
      <c r="F242" s="182"/>
    </row>
    <row r="243" spans="1:6" ht="50.25" customHeight="1" x14ac:dyDescent="0.2">
      <c r="A243" s="382"/>
      <c r="B243" s="179"/>
      <c r="C243" s="182"/>
      <c r="D243" s="182"/>
      <c r="E243" s="182"/>
      <c r="F243" s="182"/>
    </row>
    <row r="244" spans="1:6" ht="50.25" customHeight="1" x14ac:dyDescent="0.2">
      <c r="A244" s="383"/>
      <c r="B244" s="179"/>
      <c r="C244" s="182"/>
      <c r="D244" s="182"/>
      <c r="E244" s="182"/>
      <c r="F244" s="182"/>
    </row>
    <row r="245" spans="1:6" ht="50.25" customHeight="1" x14ac:dyDescent="0.2">
      <c r="A245" s="381">
        <f>'ACCS VIGENCIA 2019'!B66</f>
        <v>0</v>
      </c>
      <c r="B245" s="179"/>
      <c r="C245" s="182"/>
      <c r="D245" s="182"/>
      <c r="E245" s="182"/>
      <c r="F245" s="182"/>
    </row>
    <row r="246" spans="1:6" ht="50.25" customHeight="1" x14ac:dyDescent="0.2">
      <c r="A246" s="382"/>
      <c r="B246" s="179"/>
      <c r="C246" s="182"/>
      <c r="D246" s="182"/>
      <c r="E246" s="182"/>
      <c r="F246" s="182"/>
    </row>
    <row r="247" spans="1:6" ht="50.25" customHeight="1" x14ac:dyDescent="0.2">
      <c r="A247" s="382"/>
      <c r="B247" s="179"/>
      <c r="C247" s="182"/>
      <c r="D247" s="182"/>
      <c r="E247" s="182"/>
      <c r="F247" s="182"/>
    </row>
    <row r="248" spans="1:6" ht="50.25" customHeight="1" x14ac:dyDescent="0.2">
      <c r="A248" s="383"/>
      <c r="B248" s="179"/>
      <c r="C248" s="182"/>
      <c r="D248" s="182"/>
      <c r="E248" s="182"/>
      <c r="F248" s="182"/>
    </row>
    <row r="249" spans="1:6" ht="50.25" customHeight="1" x14ac:dyDescent="0.2">
      <c r="A249" s="381">
        <f>'ACCS VIGENCIA 2019'!B67</f>
        <v>0</v>
      </c>
      <c r="B249" s="179"/>
      <c r="C249" s="182"/>
      <c r="D249" s="182"/>
      <c r="E249" s="182"/>
      <c r="F249" s="182"/>
    </row>
    <row r="250" spans="1:6" ht="50.25" customHeight="1" x14ac:dyDescent="0.2">
      <c r="A250" s="382"/>
      <c r="B250" s="179"/>
      <c r="C250" s="182"/>
      <c r="D250" s="182"/>
      <c r="E250" s="182"/>
      <c r="F250" s="182"/>
    </row>
    <row r="251" spans="1:6" ht="50.25" customHeight="1" x14ac:dyDescent="0.2">
      <c r="A251" s="382"/>
      <c r="B251" s="179"/>
      <c r="C251" s="182"/>
      <c r="D251" s="182"/>
      <c r="E251" s="182"/>
      <c r="F251" s="182"/>
    </row>
    <row r="252" spans="1:6" ht="50.25" customHeight="1" x14ac:dyDescent="0.2">
      <c r="A252" s="383"/>
      <c r="B252" s="179"/>
      <c r="C252" s="182"/>
      <c r="D252" s="182"/>
      <c r="E252" s="182"/>
      <c r="F252" s="182"/>
    </row>
    <row r="253" spans="1:6" ht="50.25" customHeight="1" x14ac:dyDescent="0.2">
      <c r="A253" s="381">
        <f>'ACCS VIGENCIA 2019'!B68</f>
        <v>0</v>
      </c>
      <c r="B253" s="179"/>
      <c r="C253" s="182"/>
      <c r="D253" s="182"/>
      <c r="E253" s="182"/>
      <c r="F253" s="182"/>
    </row>
    <row r="254" spans="1:6" ht="50.25" customHeight="1" x14ac:dyDescent="0.2">
      <c r="A254" s="382"/>
      <c r="B254" s="179"/>
      <c r="C254" s="182"/>
      <c r="D254" s="182"/>
      <c r="E254" s="182"/>
      <c r="F254" s="182"/>
    </row>
    <row r="255" spans="1:6" ht="50.25" customHeight="1" x14ac:dyDescent="0.2">
      <c r="A255" s="382"/>
      <c r="B255" s="179"/>
      <c r="C255" s="182"/>
      <c r="D255" s="182"/>
      <c r="E255" s="182"/>
      <c r="F255" s="182"/>
    </row>
    <row r="256" spans="1:6" ht="50.25" customHeight="1" x14ac:dyDescent="0.2">
      <c r="A256" s="383"/>
      <c r="B256" s="179"/>
      <c r="C256" s="182"/>
      <c r="D256" s="182"/>
      <c r="E256" s="182"/>
      <c r="F256" s="182"/>
    </row>
    <row r="257" spans="1:6" ht="50.25" customHeight="1" x14ac:dyDescent="0.2">
      <c r="A257" s="381">
        <f>'ACCS VIGENCIA 2019'!B69</f>
        <v>0</v>
      </c>
      <c r="B257" s="179"/>
      <c r="C257" s="182"/>
      <c r="D257" s="182"/>
      <c r="E257" s="182"/>
      <c r="F257" s="182"/>
    </row>
    <row r="258" spans="1:6" ht="50.25" customHeight="1" x14ac:dyDescent="0.2">
      <c r="A258" s="382"/>
      <c r="B258" s="179"/>
      <c r="C258" s="182"/>
      <c r="D258" s="182"/>
      <c r="E258" s="182"/>
      <c r="F258" s="182"/>
    </row>
    <row r="259" spans="1:6" ht="50.25" customHeight="1" x14ac:dyDescent="0.2">
      <c r="A259" s="382"/>
      <c r="B259" s="179"/>
      <c r="C259" s="182"/>
      <c r="D259" s="182"/>
      <c r="E259" s="182"/>
      <c r="F259" s="182"/>
    </row>
    <row r="260" spans="1:6" ht="50.25" customHeight="1" x14ac:dyDescent="0.2">
      <c r="A260" s="383"/>
      <c r="B260" s="179"/>
      <c r="C260" s="182"/>
      <c r="D260" s="182"/>
      <c r="E260" s="182"/>
      <c r="F260" s="182"/>
    </row>
    <row r="261" spans="1:6" ht="50.25" customHeight="1" x14ac:dyDescent="0.2">
      <c r="A261" s="381" t="str">
        <f>'ACCS VIGENCIA 2019'!B70</f>
        <v>En espera de análisis y resultados del 2018 para replantear las acciones  del  2019</v>
      </c>
      <c r="B261" s="179" t="s">
        <v>991</v>
      </c>
      <c r="C261" s="182"/>
      <c r="D261" s="182"/>
      <c r="E261" s="182"/>
      <c r="F261" s="182"/>
    </row>
    <row r="262" spans="1:6" ht="50.25" customHeight="1" x14ac:dyDescent="0.2">
      <c r="A262" s="382"/>
      <c r="B262" s="179"/>
      <c r="C262" s="182"/>
      <c r="D262" s="182"/>
      <c r="E262" s="182"/>
      <c r="F262" s="182"/>
    </row>
    <row r="263" spans="1:6" ht="50.25" customHeight="1" x14ac:dyDescent="0.2">
      <c r="A263" s="382"/>
      <c r="B263" s="179"/>
      <c r="C263" s="182"/>
      <c r="D263" s="182"/>
      <c r="E263" s="182"/>
      <c r="F263" s="182"/>
    </row>
    <row r="264" spans="1:6" ht="50.25" customHeight="1" x14ac:dyDescent="0.2">
      <c r="A264" s="383"/>
      <c r="B264" s="179"/>
      <c r="C264" s="182"/>
      <c r="D264" s="182"/>
      <c r="E264" s="182"/>
      <c r="F264" s="182"/>
    </row>
    <row r="265" spans="1:6" ht="50.25" customHeight="1" x14ac:dyDescent="0.2">
      <c r="A265" s="381">
        <f>'ACCS VIGENCIA 2019'!B71</f>
        <v>0</v>
      </c>
      <c r="B265" s="179"/>
      <c r="C265" s="182"/>
      <c r="D265" s="182"/>
      <c r="E265" s="182"/>
      <c r="F265" s="182"/>
    </row>
    <row r="266" spans="1:6" ht="50.25" customHeight="1" x14ac:dyDescent="0.2">
      <c r="A266" s="382"/>
      <c r="B266" s="179"/>
      <c r="C266" s="182"/>
      <c r="D266" s="182"/>
      <c r="E266" s="182"/>
      <c r="F266" s="182"/>
    </row>
    <row r="267" spans="1:6" ht="50.25" customHeight="1" x14ac:dyDescent="0.2">
      <c r="A267" s="382"/>
      <c r="B267" s="179"/>
      <c r="C267" s="182"/>
      <c r="D267" s="182"/>
      <c r="E267" s="182"/>
      <c r="F267" s="182"/>
    </row>
    <row r="268" spans="1:6" ht="50.25" customHeight="1" x14ac:dyDescent="0.2">
      <c r="A268" s="383"/>
      <c r="B268" s="179"/>
      <c r="C268" s="182"/>
      <c r="D268" s="182"/>
      <c r="E268" s="182"/>
      <c r="F268" s="182"/>
    </row>
    <row r="269" spans="1:6" ht="50.25" customHeight="1" x14ac:dyDescent="0.2">
      <c r="A269" s="381">
        <f>'ACCS VIGENCIA 2019'!B72</f>
        <v>0</v>
      </c>
      <c r="B269" s="179"/>
      <c r="C269" s="182"/>
      <c r="D269" s="182"/>
      <c r="E269" s="182"/>
      <c r="F269" s="182"/>
    </row>
    <row r="270" spans="1:6" ht="50.25" customHeight="1" x14ac:dyDescent="0.2">
      <c r="A270" s="382"/>
      <c r="B270" s="179"/>
      <c r="C270" s="182"/>
      <c r="D270" s="182"/>
      <c r="E270" s="182"/>
      <c r="F270" s="182"/>
    </row>
    <row r="271" spans="1:6" ht="50.25" customHeight="1" x14ac:dyDescent="0.2">
      <c r="A271" s="382"/>
      <c r="B271" s="179"/>
      <c r="C271" s="182"/>
      <c r="D271" s="182"/>
      <c r="E271" s="182"/>
      <c r="F271" s="182"/>
    </row>
    <row r="272" spans="1:6" ht="50.25" customHeight="1" x14ac:dyDescent="0.2">
      <c r="A272" s="383"/>
      <c r="B272" s="179"/>
      <c r="C272" s="182"/>
      <c r="D272" s="182"/>
      <c r="E272" s="182"/>
      <c r="F272" s="182"/>
    </row>
    <row r="273" spans="1:6" ht="50.25" customHeight="1" x14ac:dyDescent="0.2">
      <c r="A273" s="381">
        <f>'ACCS VIGENCIA 2019'!B73</f>
        <v>0</v>
      </c>
      <c r="B273" s="179"/>
      <c r="C273" s="182"/>
      <c r="D273" s="182"/>
      <c r="E273" s="182"/>
      <c r="F273" s="182"/>
    </row>
    <row r="274" spans="1:6" ht="50.25" customHeight="1" x14ac:dyDescent="0.2">
      <c r="A274" s="382"/>
      <c r="B274" s="179"/>
      <c r="C274" s="182"/>
      <c r="D274" s="182"/>
      <c r="E274" s="182"/>
      <c r="F274" s="182"/>
    </row>
    <row r="275" spans="1:6" ht="50.25" customHeight="1" x14ac:dyDescent="0.2">
      <c r="A275" s="382"/>
      <c r="B275" s="179"/>
      <c r="C275" s="182"/>
      <c r="D275" s="182"/>
      <c r="E275" s="182"/>
      <c r="F275" s="182"/>
    </row>
    <row r="276" spans="1:6" ht="50.25" customHeight="1" x14ac:dyDescent="0.2">
      <c r="A276" s="383"/>
      <c r="B276" s="179"/>
      <c r="C276" s="182"/>
      <c r="D276" s="182"/>
      <c r="E276" s="182"/>
      <c r="F276" s="182"/>
    </row>
    <row r="277" spans="1:6" ht="50.25" customHeight="1" x14ac:dyDescent="0.2">
      <c r="A277" s="381" t="str">
        <f>'ACCS VIGENCIA 2019'!B74</f>
        <v>En espera de análisis y resultados del 2018 para replantear las acciones  del  2019</v>
      </c>
      <c r="B277" s="179" t="s">
        <v>991</v>
      </c>
      <c r="C277" s="182"/>
      <c r="D277" s="182"/>
      <c r="E277" s="182"/>
      <c r="F277" s="182"/>
    </row>
    <row r="278" spans="1:6" ht="50.25" customHeight="1" x14ac:dyDescent="0.2">
      <c r="A278" s="382"/>
      <c r="B278" s="179"/>
      <c r="C278" s="182"/>
      <c r="D278" s="182"/>
      <c r="E278" s="182"/>
      <c r="F278" s="182"/>
    </row>
    <row r="279" spans="1:6" ht="50.25" customHeight="1" x14ac:dyDescent="0.2">
      <c r="A279" s="382"/>
      <c r="B279" s="179"/>
      <c r="C279" s="182"/>
      <c r="D279" s="182"/>
      <c r="E279" s="182"/>
      <c r="F279" s="182"/>
    </row>
    <row r="280" spans="1:6" ht="50.25" customHeight="1" x14ac:dyDescent="0.2">
      <c r="A280" s="383"/>
      <c r="B280" s="179"/>
      <c r="C280" s="182"/>
      <c r="D280" s="182"/>
      <c r="E280" s="182"/>
      <c r="F280" s="182"/>
    </row>
    <row r="281" spans="1:6" ht="50.25" customHeight="1" x14ac:dyDescent="0.2">
      <c r="A281" s="381">
        <f>'ACCS VIGENCIA 2019'!B75</f>
        <v>0</v>
      </c>
      <c r="B281" s="179"/>
      <c r="C281" s="182"/>
      <c r="D281" s="182"/>
      <c r="E281" s="182"/>
      <c r="F281" s="182"/>
    </row>
    <row r="282" spans="1:6" ht="50.25" customHeight="1" x14ac:dyDescent="0.2">
      <c r="A282" s="382"/>
      <c r="B282" s="179"/>
      <c r="C282" s="182"/>
      <c r="D282" s="182"/>
      <c r="E282" s="182"/>
      <c r="F282" s="182"/>
    </row>
    <row r="283" spans="1:6" ht="50.25" customHeight="1" x14ac:dyDescent="0.2">
      <c r="A283" s="382"/>
      <c r="B283" s="179"/>
      <c r="C283" s="182"/>
      <c r="D283" s="182"/>
      <c r="E283" s="182"/>
      <c r="F283" s="182"/>
    </row>
    <row r="284" spans="1:6" ht="50.25" customHeight="1" x14ac:dyDescent="0.2">
      <c r="A284" s="383"/>
      <c r="B284" s="179"/>
      <c r="C284" s="182"/>
      <c r="D284" s="182"/>
      <c r="E284" s="182"/>
      <c r="F284" s="182"/>
    </row>
    <row r="285" spans="1:6" ht="50.25" customHeight="1" x14ac:dyDescent="0.2">
      <c r="A285" s="381">
        <f>'ACCS VIGENCIA 2019'!B76</f>
        <v>0</v>
      </c>
      <c r="B285" s="179"/>
      <c r="C285" s="182"/>
      <c r="D285" s="182"/>
      <c r="E285" s="182"/>
      <c r="F285" s="182"/>
    </row>
    <row r="286" spans="1:6" ht="50.25" customHeight="1" x14ac:dyDescent="0.2">
      <c r="A286" s="382"/>
      <c r="B286" s="179"/>
      <c r="C286" s="182"/>
      <c r="D286" s="182"/>
      <c r="E286" s="182"/>
      <c r="F286" s="182"/>
    </row>
    <row r="287" spans="1:6" ht="50.25" customHeight="1" x14ac:dyDescent="0.2">
      <c r="A287" s="382"/>
      <c r="B287" s="179"/>
      <c r="C287" s="182"/>
      <c r="D287" s="182"/>
      <c r="E287" s="182"/>
      <c r="F287" s="182"/>
    </row>
    <row r="288" spans="1:6" ht="50.25" customHeight="1" x14ac:dyDescent="0.2">
      <c r="A288" s="383"/>
      <c r="B288" s="179"/>
      <c r="C288" s="182"/>
      <c r="D288" s="182"/>
      <c r="E288" s="182"/>
      <c r="F288" s="182"/>
    </row>
    <row r="289" spans="1:6" ht="50.25" customHeight="1" x14ac:dyDescent="0.2">
      <c r="A289" s="381">
        <f>'ACCS VIGENCIA 2019'!B77</f>
        <v>0</v>
      </c>
      <c r="B289" s="179"/>
      <c r="C289" s="182"/>
      <c r="D289" s="182"/>
      <c r="E289" s="182"/>
      <c r="F289" s="182"/>
    </row>
    <row r="290" spans="1:6" ht="50.25" customHeight="1" x14ac:dyDescent="0.2">
      <c r="A290" s="382"/>
      <c r="B290" s="179"/>
      <c r="C290" s="182"/>
      <c r="D290" s="182"/>
      <c r="E290" s="182"/>
      <c r="F290" s="182"/>
    </row>
    <row r="291" spans="1:6" ht="50.25" customHeight="1" x14ac:dyDescent="0.2">
      <c r="A291" s="382"/>
      <c r="B291" s="179"/>
      <c r="C291" s="182"/>
      <c r="D291" s="182"/>
      <c r="E291" s="182"/>
      <c r="F291" s="182"/>
    </row>
    <row r="292" spans="1:6" ht="50.25" customHeight="1" x14ac:dyDescent="0.2">
      <c r="A292" s="383"/>
      <c r="B292" s="179"/>
      <c r="C292" s="182"/>
      <c r="D292" s="182"/>
      <c r="E292" s="182"/>
      <c r="F292" s="182"/>
    </row>
    <row r="293" spans="1:6" ht="50.25" customHeight="1" x14ac:dyDescent="0.2">
      <c r="A293" s="381">
        <f>'ACCS VIGENCIA 2019'!B78</f>
        <v>0</v>
      </c>
      <c r="B293" s="179"/>
      <c r="C293" s="182"/>
      <c r="D293" s="182"/>
      <c r="E293" s="182"/>
      <c r="F293" s="182"/>
    </row>
    <row r="294" spans="1:6" ht="50.25" customHeight="1" x14ac:dyDescent="0.2">
      <c r="A294" s="382"/>
      <c r="B294" s="179"/>
      <c r="C294" s="182"/>
      <c r="D294" s="182"/>
      <c r="E294" s="182"/>
      <c r="F294" s="182"/>
    </row>
    <row r="295" spans="1:6" ht="50.25" customHeight="1" x14ac:dyDescent="0.2">
      <c r="A295" s="382"/>
      <c r="B295" s="179"/>
      <c r="C295" s="182"/>
      <c r="D295" s="182"/>
      <c r="E295" s="182"/>
      <c r="F295" s="182"/>
    </row>
    <row r="296" spans="1:6" ht="50.25" customHeight="1" x14ac:dyDescent="0.2">
      <c r="A296" s="383"/>
      <c r="B296" s="179"/>
      <c r="C296" s="182"/>
      <c r="D296" s="182"/>
      <c r="E296" s="182"/>
      <c r="F296" s="182"/>
    </row>
    <row r="297" spans="1:6" ht="50.25" customHeight="1" x14ac:dyDescent="0.2">
      <c r="A297" s="381">
        <f>'ACCS VIGENCIA 2019'!B79</f>
        <v>0</v>
      </c>
      <c r="B297" s="179"/>
      <c r="C297" s="182"/>
      <c r="D297" s="182"/>
      <c r="E297" s="182"/>
      <c r="F297" s="182"/>
    </row>
    <row r="298" spans="1:6" ht="50.25" customHeight="1" x14ac:dyDescent="0.2">
      <c r="A298" s="382"/>
      <c r="B298" s="179"/>
      <c r="C298" s="182"/>
      <c r="D298" s="182"/>
      <c r="E298" s="182"/>
      <c r="F298" s="182"/>
    </row>
    <row r="299" spans="1:6" ht="50.25" customHeight="1" x14ac:dyDescent="0.2">
      <c r="A299" s="382"/>
      <c r="B299" s="179"/>
      <c r="C299" s="182"/>
      <c r="D299" s="182"/>
      <c r="E299" s="182"/>
      <c r="F299" s="182"/>
    </row>
    <row r="300" spans="1:6" ht="50.25" customHeight="1" x14ac:dyDescent="0.2">
      <c r="A300" s="383"/>
      <c r="B300" s="179"/>
      <c r="C300" s="182"/>
      <c r="D300" s="182"/>
      <c r="E300" s="182"/>
      <c r="F300" s="182"/>
    </row>
    <row r="301" spans="1:6" ht="50.25" customHeight="1" x14ac:dyDescent="0.2">
      <c r="A301" s="381">
        <f>'ACCS VIGENCIA 2019'!B80</f>
        <v>0</v>
      </c>
      <c r="B301" s="179"/>
      <c r="C301" s="182"/>
      <c r="D301" s="182"/>
      <c r="E301" s="182"/>
      <c r="F301" s="182"/>
    </row>
    <row r="302" spans="1:6" ht="50.25" customHeight="1" x14ac:dyDescent="0.2">
      <c r="A302" s="382"/>
      <c r="B302" s="179"/>
      <c r="C302" s="182"/>
      <c r="D302" s="182"/>
      <c r="E302" s="182"/>
      <c r="F302" s="182"/>
    </row>
    <row r="303" spans="1:6" ht="50.25" customHeight="1" x14ac:dyDescent="0.2">
      <c r="A303" s="382"/>
      <c r="B303" s="179"/>
      <c r="C303" s="182"/>
      <c r="D303" s="182"/>
      <c r="E303" s="182"/>
      <c r="F303" s="182"/>
    </row>
    <row r="304" spans="1:6" ht="50.25" customHeight="1" x14ac:dyDescent="0.2">
      <c r="A304" s="383"/>
      <c r="B304" s="179"/>
      <c r="C304" s="182"/>
      <c r="D304" s="182"/>
      <c r="E304" s="182"/>
      <c r="F304" s="182"/>
    </row>
    <row r="305" spans="1:6" ht="50.25" customHeight="1" x14ac:dyDescent="0.2">
      <c r="A305" s="381">
        <f>'ACCS VIGENCIA 2019'!B81</f>
        <v>0</v>
      </c>
      <c r="B305" s="179"/>
      <c r="C305" s="182"/>
      <c r="D305" s="182"/>
      <c r="E305" s="182"/>
      <c r="F305" s="182"/>
    </row>
    <row r="306" spans="1:6" ht="50.25" customHeight="1" x14ac:dyDescent="0.2">
      <c r="A306" s="382"/>
      <c r="B306" s="179"/>
      <c r="C306" s="182"/>
      <c r="D306" s="182"/>
      <c r="E306" s="182"/>
      <c r="F306" s="182"/>
    </row>
    <row r="307" spans="1:6" ht="50.25" customHeight="1" x14ac:dyDescent="0.2">
      <c r="A307" s="382"/>
      <c r="B307" s="179"/>
      <c r="C307" s="182"/>
      <c r="D307" s="182"/>
      <c r="E307" s="182"/>
      <c r="F307" s="182"/>
    </row>
    <row r="308" spans="1:6" ht="50.25" customHeight="1" x14ac:dyDescent="0.2">
      <c r="A308" s="383"/>
      <c r="B308" s="179"/>
      <c r="C308" s="182"/>
      <c r="D308" s="182"/>
      <c r="E308" s="182"/>
      <c r="F308" s="182"/>
    </row>
    <row r="309" spans="1:6" ht="50.25" customHeight="1" x14ac:dyDescent="0.2">
      <c r="A309" s="381">
        <f>'ACCS VIGENCIA 2019'!B82</f>
        <v>0</v>
      </c>
      <c r="B309" s="179"/>
      <c r="C309" s="182"/>
      <c r="D309" s="182"/>
      <c r="E309" s="182"/>
      <c r="F309" s="182"/>
    </row>
    <row r="310" spans="1:6" ht="50.25" customHeight="1" x14ac:dyDescent="0.2">
      <c r="A310" s="382"/>
      <c r="B310" s="179"/>
      <c r="C310" s="182"/>
      <c r="D310" s="182"/>
      <c r="E310" s="182"/>
      <c r="F310" s="182"/>
    </row>
    <row r="311" spans="1:6" ht="50.25" customHeight="1" x14ac:dyDescent="0.2">
      <c r="A311" s="382"/>
      <c r="B311" s="179"/>
      <c r="C311" s="182"/>
      <c r="D311" s="182"/>
      <c r="E311" s="182"/>
      <c r="F311" s="182"/>
    </row>
    <row r="312" spans="1:6" ht="50.25" customHeight="1" x14ac:dyDescent="0.2">
      <c r="A312" s="383"/>
      <c r="B312" s="179"/>
      <c r="C312" s="182"/>
      <c r="D312" s="182"/>
      <c r="E312" s="182"/>
      <c r="F312" s="182"/>
    </row>
    <row r="313" spans="1:6" ht="50.25" customHeight="1" x14ac:dyDescent="0.2">
      <c r="A313" s="381">
        <f>'ACCS VIGENCIA 2019'!B83</f>
        <v>0</v>
      </c>
      <c r="B313" s="179"/>
      <c r="C313" s="182"/>
      <c r="D313" s="182"/>
      <c r="E313" s="182"/>
      <c r="F313" s="182"/>
    </row>
    <row r="314" spans="1:6" ht="50.25" customHeight="1" x14ac:dyDescent="0.2">
      <c r="A314" s="382"/>
      <c r="B314" s="179"/>
      <c r="C314" s="182"/>
      <c r="D314" s="182"/>
      <c r="E314" s="182"/>
      <c r="F314" s="182"/>
    </row>
    <row r="315" spans="1:6" ht="50.25" customHeight="1" x14ac:dyDescent="0.2">
      <c r="A315" s="382"/>
      <c r="B315" s="179"/>
      <c r="C315" s="182"/>
      <c r="D315" s="182"/>
      <c r="E315" s="182"/>
      <c r="F315" s="182"/>
    </row>
    <row r="316" spans="1:6" ht="50.25" customHeight="1" x14ac:dyDescent="0.2">
      <c r="A316" s="383"/>
      <c r="B316" s="179"/>
      <c r="C316" s="182"/>
      <c r="D316" s="182"/>
      <c r="E316" s="182"/>
      <c r="F316" s="182"/>
    </row>
    <row r="317" spans="1:6" ht="50.25" customHeight="1" x14ac:dyDescent="0.2">
      <c r="A317" s="381">
        <f>'ACCS VIGENCIA 2019'!B84</f>
        <v>0</v>
      </c>
      <c r="B317" s="179"/>
      <c r="C317" s="182"/>
      <c r="D317" s="182"/>
      <c r="E317" s="182"/>
      <c r="F317" s="182"/>
    </row>
    <row r="318" spans="1:6" ht="50.25" customHeight="1" x14ac:dyDescent="0.2">
      <c r="A318" s="382"/>
      <c r="B318" s="179"/>
      <c r="C318" s="182"/>
      <c r="D318" s="182"/>
      <c r="E318" s="182"/>
      <c r="F318" s="182"/>
    </row>
    <row r="319" spans="1:6" ht="50.25" customHeight="1" x14ac:dyDescent="0.2">
      <c r="A319" s="382"/>
      <c r="B319" s="179"/>
      <c r="C319" s="182"/>
      <c r="D319" s="182"/>
      <c r="E319" s="182"/>
      <c r="F319" s="182"/>
    </row>
    <row r="320" spans="1:6" ht="50.25" customHeight="1" x14ac:dyDescent="0.2">
      <c r="A320" s="383"/>
      <c r="B320" s="179"/>
      <c r="C320" s="182"/>
      <c r="D320" s="182"/>
      <c r="E320" s="182"/>
      <c r="F320" s="182"/>
    </row>
    <row r="321" spans="1:6" ht="50.25" customHeight="1" x14ac:dyDescent="0.2">
      <c r="A321" s="381">
        <f>'ACCS VIGENCIA 2019'!B85</f>
        <v>0</v>
      </c>
      <c r="B321" s="179"/>
      <c r="C321" s="182"/>
      <c r="D321" s="182"/>
      <c r="E321" s="182"/>
      <c r="F321" s="182"/>
    </row>
    <row r="322" spans="1:6" ht="50.25" customHeight="1" x14ac:dyDescent="0.2">
      <c r="A322" s="382"/>
      <c r="B322" s="179"/>
      <c r="C322" s="182"/>
      <c r="D322" s="182"/>
      <c r="E322" s="182"/>
      <c r="F322" s="182"/>
    </row>
    <row r="323" spans="1:6" ht="50.25" customHeight="1" x14ac:dyDescent="0.2">
      <c r="A323" s="382"/>
      <c r="B323" s="179"/>
      <c r="C323" s="182"/>
      <c r="D323" s="182"/>
      <c r="E323" s="182"/>
      <c r="F323" s="182"/>
    </row>
    <row r="324" spans="1:6" ht="50.25" customHeight="1" x14ac:dyDescent="0.2">
      <c r="A324" s="383"/>
      <c r="B324" s="179"/>
      <c r="C324" s="182"/>
      <c r="D324" s="182"/>
      <c r="E324" s="182"/>
      <c r="F324" s="182"/>
    </row>
    <row r="325" spans="1:6" ht="50.25" customHeight="1" x14ac:dyDescent="0.2">
      <c r="A325" s="381">
        <f>'ACCS VIGENCIA 2019'!B86</f>
        <v>0</v>
      </c>
      <c r="B325" s="179"/>
      <c r="C325" s="182"/>
      <c r="D325" s="182"/>
      <c r="E325" s="182"/>
      <c r="F325" s="182"/>
    </row>
    <row r="326" spans="1:6" ht="50.25" customHeight="1" x14ac:dyDescent="0.2">
      <c r="A326" s="382"/>
      <c r="B326" s="179"/>
      <c r="C326" s="182"/>
      <c r="D326" s="182"/>
      <c r="E326" s="182"/>
      <c r="F326" s="182"/>
    </row>
    <row r="327" spans="1:6" ht="50.25" customHeight="1" x14ac:dyDescent="0.2">
      <c r="A327" s="382"/>
      <c r="B327" s="179"/>
      <c r="C327" s="182"/>
      <c r="D327" s="182"/>
      <c r="E327" s="182"/>
      <c r="F327" s="182"/>
    </row>
    <row r="328" spans="1:6" ht="50.25" customHeight="1" x14ac:dyDescent="0.2">
      <c r="A328" s="383"/>
      <c r="B328" s="179"/>
      <c r="C328" s="182"/>
      <c r="D328" s="182"/>
      <c r="E328" s="182"/>
      <c r="F328" s="182"/>
    </row>
    <row r="329" spans="1:6" ht="50.25" customHeight="1" x14ac:dyDescent="0.2">
      <c r="A329" s="381">
        <f>'ACCS VIGENCIA 2019'!B87</f>
        <v>0</v>
      </c>
      <c r="B329" s="179"/>
      <c r="C329" s="182"/>
      <c r="D329" s="182"/>
      <c r="E329" s="182"/>
      <c r="F329" s="182"/>
    </row>
    <row r="330" spans="1:6" ht="50.25" customHeight="1" x14ac:dyDescent="0.2">
      <c r="A330" s="382"/>
      <c r="B330" s="179"/>
      <c r="C330" s="182"/>
      <c r="D330" s="182"/>
      <c r="E330" s="182"/>
      <c r="F330" s="182"/>
    </row>
    <row r="331" spans="1:6" ht="50.25" customHeight="1" x14ac:dyDescent="0.2">
      <c r="A331" s="382"/>
      <c r="B331" s="179"/>
      <c r="C331" s="182"/>
      <c r="D331" s="182"/>
      <c r="E331" s="182"/>
      <c r="F331" s="182"/>
    </row>
    <row r="332" spans="1:6" ht="50.25" customHeight="1" x14ac:dyDescent="0.2">
      <c r="A332" s="383"/>
      <c r="B332" s="179"/>
      <c r="C332" s="182"/>
      <c r="D332" s="182"/>
      <c r="E332" s="182"/>
      <c r="F332" s="182"/>
    </row>
    <row r="333" spans="1:6" ht="50.25" customHeight="1" x14ac:dyDescent="0.2">
      <c r="A333" s="381">
        <f>'ACCS VIGENCIA 2019'!B88</f>
        <v>0</v>
      </c>
      <c r="B333" s="179"/>
      <c r="C333" s="182"/>
      <c r="D333" s="182"/>
      <c r="E333" s="182"/>
      <c r="F333" s="182"/>
    </row>
    <row r="334" spans="1:6" ht="50.25" customHeight="1" x14ac:dyDescent="0.2">
      <c r="A334" s="382"/>
      <c r="B334" s="179"/>
      <c r="C334" s="182"/>
      <c r="D334" s="182"/>
      <c r="E334" s="182"/>
      <c r="F334" s="182"/>
    </row>
    <row r="335" spans="1:6" ht="50.25" customHeight="1" x14ac:dyDescent="0.2">
      <c r="A335" s="382"/>
      <c r="B335" s="179"/>
      <c r="C335" s="182"/>
      <c r="D335" s="182"/>
      <c r="E335" s="182"/>
      <c r="F335" s="182"/>
    </row>
    <row r="336" spans="1:6" ht="50.25" customHeight="1" x14ac:dyDescent="0.2">
      <c r="A336" s="383"/>
      <c r="B336" s="179"/>
      <c r="C336" s="182"/>
      <c r="D336" s="182"/>
      <c r="E336" s="182"/>
      <c r="F336" s="182"/>
    </row>
    <row r="337" spans="1:6" ht="50.25" customHeight="1" x14ac:dyDescent="0.2">
      <c r="A337" s="381">
        <f>'ACCS VIGENCIA 2019'!B89</f>
        <v>0</v>
      </c>
      <c r="B337" s="179"/>
      <c r="C337" s="182"/>
      <c r="D337" s="182"/>
      <c r="E337" s="182"/>
      <c r="F337" s="182"/>
    </row>
    <row r="338" spans="1:6" ht="50.25" customHeight="1" x14ac:dyDescent="0.2">
      <c r="A338" s="382"/>
      <c r="B338" s="179"/>
      <c r="C338" s="182"/>
      <c r="D338" s="182"/>
      <c r="E338" s="182"/>
      <c r="F338" s="182"/>
    </row>
    <row r="339" spans="1:6" ht="50.25" customHeight="1" x14ac:dyDescent="0.2">
      <c r="A339" s="382"/>
      <c r="B339" s="179"/>
      <c r="C339" s="182"/>
      <c r="D339" s="182"/>
      <c r="E339" s="182"/>
      <c r="F339" s="182"/>
    </row>
    <row r="340" spans="1:6" ht="50.25" customHeight="1" x14ac:dyDescent="0.2">
      <c r="A340" s="383"/>
      <c r="B340" s="179"/>
      <c r="C340" s="182"/>
      <c r="D340" s="182"/>
      <c r="E340" s="182"/>
      <c r="F340" s="182"/>
    </row>
    <row r="341" spans="1:6" ht="50.25" customHeight="1" x14ac:dyDescent="0.2">
      <c r="A341" s="381">
        <f>'ACCS VIGENCIA 2019'!B90</f>
        <v>0</v>
      </c>
      <c r="B341" s="179"/>
      <c r="C341" s="182"/>
      <c r="D341" s="182"/>
      <c r="E341" s="182"/>
      <c r="F341" s="182"/>
    </row>
    <row r="342" spans="1:6" ht="50.25" customHeight="1" x14ac:dyDescent="0.2">
      <c r="A342" s="382"/>
      <c r="B342" s="179"/>
      <c r="C342" s="182"/>
      <c r="D342" s="182"/>
      <c r="E342" s="182"/>
      <c r="F342" s="182"/>
    </row>
    <row r="343" spans="1:6" ht="50.25" customHeight="1" x14ac:dyDescent="0.2">
      <c r="A343" s="382"/>
      <c r="B343" s="179"/>
      <c r="C343" s="182"/>
      <c r="D343" s="182"/>
      <c r="E343" s="182"/>
      <c r="F343" s="182"/>
    </row>
    <row r="344" spans="1:6" ht="50.25" customHeight="1" x14ac:dyDescent="0.2">
      <c r="A344" s="383"/>
      <c r="B344" s="179"/>
      <c r="C344" s="182"/>
      <c r="D344" s="182"/>
      <c r="E344" s="182"/>
      <c r="F344" s="182"/>
    </row>
    <row r="345" spans="1:6" ht="50.25" customHeight="1" x14ac:dyDescent="0.2">
      <c r="A345" s="381">
        <f>'ACCS VIGENCIA 2019'!B91</f>
        <v>0</v>
      </c>
      <c r="B345" s="179"/>
      <c r="C345" s="182"/>
      <c r="D345" s="182"/>
      <c r="E345" s="182"/>
      <c r="F345" s="182"/>
    </row>
    <row r="346" spans="1:6" ht="50.25" customHeight="1" x14ac:dyDescent="0.2">
      <c r="A346" s="382"/>
      <c r="B346" s="179"/>
      <c r="C346" s="182"/>
      <c r="D346" s="182"/>
      <c r="E346" s="182"/>
      <c r="F346" s="182"/>
    </row>
    <row r="347" spans="1:6" ht="50.25" customHeight="1" x14ac:dyDescent="0.2">
      <c r="A347" s="382"/>
      <c r="B347" s="179"/>
      <c r="C347" s="182"/>
      <c r="D347" s="182"/>
      <c r="E347" s="182"/>
      <c r="F347" s="182"/>
    </row>
    <row r="348" spans="1:6" ht="50.25" customHeight="1" x14ac:dyDescent="0.2">
      <c r="A348" s="383"/>
      <c r="B348" s="179"/>
      <c r="C348" s="182"/>
      <c r="D348" s="182"/>
      <c r="E348" s="182"/>
      <c r="F348" s="182"/>
    </row>
    <row r="349" spans="1:6" ht="50.25" customHeight="1" x14ac:dyDescent="0.2">
      <c r="A349" s="381">
        <f>'ACCS VIGENCIA 2019'!B92</f>
        <v>0</v>
      </c>
      <c r="B349" s="179"/>
      <c r="C349" s="182"/>
      <c r="D349" s="182"/>
      <c r="E349" s="182"/>
      <c r="F349" s="182"/>
    </row>
    <row r="350" spans="1:6" ht="50.25" customHeight="1" x14ac:dyDescent="0.2">
      <c r="A350" s="382"/>
      <c r="B350" s="179"/>
      <c r="C350" s="182"/>
      <c r="D350" s="182"/>
      <c r="E350" s="182"/>
      <c r="F350" s="182"/>
    </row>
    <row r="351" spans="1:6" ht="50.25" customHeight="1" x14ac:dyDescent="0.2">
      <c r="A351" s="382"/>
      <c r="B351" s="179"/>
      <c r="C351" s="182"/>
      <c r="D351" s="182"/>
      <c r="E351" s="182"/>
      <c r="F351" s="182"/>
    </row>
    <row r="352" spans="1:6" ht="50.25" customHeight="1" x14ac:dyDescent="0.2">
      <c r="A352" s="383"/>
      <c r="B352" s="179"/>
      <c r="C352" s="182"/>
      <c r="D352" s="182"/>
      <c r="E352" s="182"/>
      <c r="F352" s="182"/>
    </row>
    <row r="353" spans="1:6" ht="50.25" customHeight="1" x14ac:dyDescent="0.2">
      <c r="A353" s="381">
        <f>'ACCS VIGENCIA 2019'!B93</f>
        <v>0</v>
      </c>
      <c r="B353" s="179"/>
      <c r="C353" s="182"/>
      <c r="D353" s="182"/>
      <c r="E353" s="182"/>
      <c r="F353" s="182"/>
    </row>
    <row r="354" spans="1:6" ht="50.25" customHeight="1" x14ac:dyDescent="0.2">
      <c r="A354" s="382"/>
      <c r="B354" s="179"/>
      <c r="C354" s="182"/>
      <c r="D354" s="182"/>
      <c r="E354" s="182"/>
      <c r="F354" s="182"/>
    </row>
    <row r="355" spans="1:6" ht="50.25" customHeight="1" x14ac:dyDescent="0.2">
      <c r="A355" s="382"/>
      <c r="B355" s="179"/>
      <c r="C355" s="182"/>
      <c r="D355" s="182"/>
      <c r="E355" s="182"/>
      <c r="F355" s="182"/>
    </row>
    <row r="356" spans="1:6" ht="50.25" customHeight="1" x14ac:dyDescent="0.2">
      <c r="A356" s="383"/>
      <c r="B356" s="179"/>
      <c r="C356" s="182"/>
      <c r="D356" s="182"/>
      <c r="E356" s="182"/>
      <c r="F356" s="182"/>
    </row>
    <row r="357" spans="1:6" ht="50.25" customHeight="1" x14ac:dyDescent="0.2">
      <c r="A357" s="381" t="str">
        <f>'ACCS VIGENCIA 2019'!B94</f>
        <v>En espera de análisis y resultados del 2018 para replantear las acciones  del  2019</v>
      </c>
      <c r="B357" s="179" t="s">
        <v>991</v>
      </c>
      <c r="C357" s="182"/>
      <c r="D357" s="182"/>
      <c r="E357" s="182"/>
      <c r="F357" s="182"/>
    </row>
    <row r="358" spans="1:6" ht="50.25" customHeight="1" x14ac:dyDescent="0.2">
      <c r="A358" s="382"/>
      <c r="B358" s="179"/>
      <c r="C358" s="182"/>
      <c r="D358" s="182"/>
      <c r="E358" s="182"/>
      <c r="F358" s="182"/>
    </row>
    <row r="359" spans="1:6" ht="50.25" customHeight="1" x14ac:dyDescent="0.2">
      <c r="A359" s="382"/>
      <c r="B359" s="179"/>
      <c r="C359" s="182"/>
      <c r="D359" s="182"/>
      <c r="E359" s="182"/>
      <c r="F359" s="182"/>
    </row>
    <row r="360" spans="1:6" ht="50.25" customHeight="1" x14ac:dyDescent="0.2">
      <c r="A360" s="383"/>
      <c r="B360" s="179"/>
      <c r="C360" s="182"/>
      <c r="D360" s="182"/>
      <c r="E360" s="182"/>
      <c r="F360" s="182"/>
    </row>
    <row r="361" spans="1:6" ht="50.25" customHeight="1" x14ac:dyDescent="0.2">
      <c r="A361" s="381">
        <f>'ACCS VIGENCIA 2019'!B95</f>
        <v>0</v>
      </c>
      <c r="B361" s="179"/>
      <c r="C361" s="182"/>
      <c r="D361" s="182"/>
      <c r="E361" s="182"/>
      <c r="F361" s="182"/>
    </row>
    <row r="362" spans="1:6" ht="50.25" customHeight="1" x14ac:dyDescent="0.2">
      <c r="A362" s="382"/>
      <c r="B362" s="179"/>
      <c r="C362" s="182"/>
      <c r="D362" s="182"/>
      <c r="E362" s="182"/>
      <c r="F362" s="182"/>
    </row>
    <row r="363" spans="1:6" ht="50.25" customHeight="1" x14ac:dyDescent="0.2">
      <c r="A363" s="382"/>
      <c r="B363" s="179"/>
      <c r="C363" s="182"/>
      <c r="D363" s="182"/>
      <c r="E363" s="182"/>
      <c r="F363" s="182"/>
    </row>
    <row r="364" spans="1:6" ht="50.25" customHeight="1" x14ac:dyDescent="0.2">
      <c r="A364" s="383"/>
      <c r="B364" s="179"/>
      <c r="C364" s="182"/>
      <c r="D364" s="182"/>
      <c r="E364" s="182"/>
      <c r="F364" s="182"/>
    </row>
    <row r="365" spans="1:6" ht="50.25" customHeight="1" x14ac:dyDescent="0.2">
      <c r="A365" s="381">
        <f>'ACCS VIGENCIA 2019'!B96</f>
        <v>0</v>
      </c>
      <c r="B365" s="179"/>
      <c r="C365" s="182"/>
      <c r="D365" s="182"/>
      <c r="E365" s="182"/>
      <c r="F365" s="182"/>
    </row>
    <row r="366" spans="1:6" ht="50.25" customHeight="1" x14ac:dyDescent="0.2">
      <c r="A366" s="382"/>
      <c r="B366" s="179"/>
      <c r="C366" s="182"/>
      <c r="D366" s="182"/>
      <c r="E366" s="182"/>
      <c r="F366" s="182"/>
    </row>
    <row r="367" spans="1:6" ht="50.25" customHeight="1" x14ac:dyDescent="0.2">
      <c r="A367" s="382"/>
      <c r="B367" s="179"/>
      <c r="C367" s="182"/>
      <c r="D367" s="182"/>
      <c r="E367" s="182"/>
      <c r="F367" s="182"/>
    </row>
    <row r="368" spans="1:6" ht="50.25" customHeight="1" x14ac:dyDescent="0.2">
      <c r="A368" s="383"/>
      <c r="B368" s="179"/>
      <c r="C368" s="182"/>
      <c r="D368" s="182"/>
      <c r="E368" s="182"/>
      <c r="F368" s="182"/>
    </row>
    <row r="369" spans="1:6" ht="50.25" customHeight="1" x14ac:dyDescent="0.2">
      <c r="A369" s="381">
        <f>'ACCS VIGENCIA 2019'!B97</f>
        <v>0</v>
      </c>
      <c r="B369" s="179"/>
      <c r="C369" s="182"/>
      <c r="D369" s="182"/>
      <c r="E369" s="182"/>
      <c r="F369" s="182"/>
    </row>
    <row r="370" spans="1:6" ht="50.25" customHeight="1" x14ac:dyDescent="0.2">
      <c r="A370" s="382"/>
      <c r="B370" s="179"/>
      <c r="C370" s="182"/>
      <c r="D370" s="182"/>
      <c r="E370" s="182"/>
      <c r="F370" s="182"/>
    </row>
    <row r="371" spans="1:6" ht="50.25" customHeight="1" x14ac:dyDescent="0.2">
      <c r="A371" s="382"/>
      <c r="B371" s="179"/>
      <c r="C371" s="182"/>
      <c r="D371" s="182"/>
      <c r="E371" s="182"/>
      <c r="F371" s="182"/>
    </row>
    <row r="372" spans="1:6" ht="50.25" customHeight="1" x14ac:dyDescent="0.2">
      <c r="A372" s="383"/>
      <c r="B372" s="179"/>
      <c r="C372" s="182"/>
      <c r="D372" s="182"/>
      <c r="E372" s="182"/>
      <c r="F372" s="182"/>
    </row>
    <row r="373" spans="1:6" ht="50.25" customHeight="1" x14ac:dyDescent="0.2">
      <c r="A373" s="381" t="str">
        <f>'ACCS VIGENCIA 2019'!B98</f>
        <v>En espera de análisis y resultados del 2018 para replantear las acciones  del  2019</v>
      </c>
      <c r="B373" s="179" t="s">
        <v>991</v>
      </c>
      <c r="C373" s="182"/>
      <c r="D373" s="182"/>
      <c r="E373" s="182"/>
      <c r="F373" s="182"/>
    </row>
    <row r="374" spans="1:6" ht="50.25" customHeight="1" x14ac:dyDescent="0.2">
      <c r="A374" s="382"/>
      <c r="B374" s="179"/>
      <c r="C374" s="182"/>
      <c r="D374" s="182"/>
      <c r="E374" s="182"/>
      <c r="F374" s="182"/>
    </row>
    <row r="375" spans="1:6" ht="50.25" customHeight="1" x14ac:dyDescent="0.2">
      <c r="A375" s="382"/>
      <c r="B375" s="179"/>
      <c r="C375" s="182"/>
      <c r="D375" s="182"/>
      <c r="E375" s="182"/>
      <c r="F375" s="182"/>
    </row>
    <row r="376" spans="1:6" ht="50.25" customHeight="1" x14ac:dyDescent="0.2">
      <c r="A376" s="383"/>
      <c r="B376" s="179"/>
      <c r="C376" s="182"/>
      <c r="D376" s="182"/>
      <c r="E376" s="182"/>
      <c r="F376" s="182"/>
    </row>
    <row r="377" spans="1:6" ht="50.25" customHeight="1" x14ac:dyDescent="0.2">
      <c r="A377" s="381">
        <f>'ACCS VIGENCIA 2019'!B99</f>
        <v>0</v>
      </c>
      <c r="B377" s="179"/>
      <c r="C377" s="182"/>
      <c r="D377" s="182"/>
      <c r="E377" s="182"/>
      <c r="F377" s="182"/>
    </row>
    <row r="378" spans="1:6" ht="50.25" customHeight="1" x14ac:dyDescent="0.2">
      <c r="A378" s="382"/>
      <c r="B378" s="179"/>
      <c r="C378" s="182"/>
      <c r="D378" s="182"/>
      <c r="E378" s="182"/>
      <c r="F378" s="182"/>
    </row>
    <row r="379" spans="1:6" ht="50.25" customHeight="1" x14ac:dyDescent="0.2">
      <c r="A379" s="382"/>
      <c r="B379" s="179"/>
      <c r="C379" s="182"/>
      <c r="D379" s="182"/>
      <c r="E379" s="182"/>
      <c r="F379" s="182"/>
    </row>
    <row r="380" spans="1:6" ht="50.25" customHeight="1" x14ac:dyDescent="0.2">
      <c r="A380" s="383"/>
      <c r="B380" s="179"/>
      <c r="C380" s="182"/>
      <c r="D380" s="182"/>
      <c r="E380" s="182"/>
      <c r="F380" s="182"/>
    </row>
    <row r="381" spans="1:6" ht="50.25" customHeight="1" x14ac:dyDescent="0.2">
      <c r="A381" s="381">
        <f>'ACCS VIGENCIA 2019'!B100</f>
        <v>0</v>
      </c>
      <c r="B381" s="179"/>
      <c r="C381" s="182"/>
      <c r="D381" s="182"/>
      <c r="E381" s="182"/>
      <c r="F381" s="182"/>
    </row>
    <row r="382" spans="1:6" ht="50.25" customHeight="1" x14ac:dyDescent="0.2">
      <c r="A382" s="382"/>
      <c r="B382" s="179"/>
      <c r="C382" s="182"/>
      <c r="D382" s="182"/>
      <c r="E382" s="182"/>
      <c r="F382" s="182"/>
    </row>
    <row r="383" spans="1:6" ht="50.25" customHeight="1" x14ac:dyDescent="0.2">
      <c r="A383" s="382"/>
      <c r="B383" s="179"/>
      <c r="C383" s="182"/>
      <c r="D383" s="182"/>
      <c r="E383" s="182"/>
      <c r="F383" s="182"/>
    </row>
    <row r="384" spans="1:6" ht="50.25" customHeight="1" x14ac:dyDescent="0.2">
      <c r="A384" s="383"/>
      <c r="B384" s="179"/>
      <c r="C384" s="182"/>
      <c r="D384" s="182"/>
      <c r="E384" s="182"/>
      <c r="F384" s="182"/>
    </row>
    <row r="385" spans="1:6" ht="50.25" customHeight="1" x14ac:dyDescent="0.2">
      <c r="A385" s="384">
        <f>'ACCS VIGENCIA 2019'!B101</f>
        <v>0</v>
      </c>
      <c r="B385" s="179"/>
      <c r="C385" s="182"/>
      <c r="D385" s="182"/>
      <c r="E385" s="182"/>
      <c r="F385" s="182"/>
    </row>
    <row r="386" spans="1:6" ht="50.25" customHeight="1" x14ac:dyDescent="0.2">
      <c r="A386" s="384"/>
      <c r="B386" s="179"/>
      <c r="C386" s="182"/>
      <c r="D386" s="182"/>
      <c r="E386" s="182"/>
      <c r="F386" s="182"/>
    </row>
    <row r="387" spans="1:6" ht="50.25" customHeight="1" x14ac:dyDescent="0.2">
      <c r="A387" s="384"/>
      <c r="B387" s="179"/>
      <c r="C387" s="182"/>
      <c r="D387" s="182"/>
      <c r="E387" s="182"/>
      <c r="F387" s="182"/>
    </row>
    <row r="388" spans="1:6" ht="50.25" customHeight="1" x14ac:dyDescent="0.2">
      <c r="A388" s="384"/>
      <c r="B388" s="179"/>
      <c r="C388" s="182"/>
      <c r="D388" s="182"/>
      <c r="E388" s="182"/>
      <c r="F388" s="182"/>
    </row>
    <row r="389" spans="1:6" x14ac:dyDescent="0.2">
      <c r="A389" s="183"/>
      <c r="C389" s="190"/>
      <c r="D389" s="190"/>
      <c r="E389" s="190"/>
      <c r="F389" s="190"/>
    </row>
  </sheetData>
  <sheetProtection selectLockedCells="1"/>
  <mergeCells count="97">
    <mergeCell ref="A21:A24"/>
    <mergeCell ref="B2:F2"/>
    <mergeCell ref="A5:A8"/>
    <mergeCell ref="A9:A12"/>
    <mergeCell ref="A13:A16"/>
    <mergeCell ref="A17:A20"/>
    <mergeCell ref="A69:A72"/>
    <mergeCell ref="A25:A28"/>
    <mergeCell ref="A29:A32"/>
    <mergeCell ref="A33:A36"/>
    <mergeCell ref="A37:A40"/>
    <mergeCell ref="A41:A44"/>
    <mergeCell ref="A45:A48"/>
    <mergeCell ref="A49:A52"/>
    <mergeCell ref="A53:A56"/>
    <mergeCell ref="A57:A60"/>
    <mergeCell ref="A61:A64"/>
    <mergeCell ref="A65:A68"/>
    <mergeCell ref="A117:A120"/>
    <mergeCell ref="A73:A76"/>
    <mergeCell ref="A77:A80"/>
    <mergeCell ref="A81:A84"/>
    <mergeCell ref="A85:A88"/>
    <mergeCell ref="A89:A92"/>
    <mergeCell ref="A93:A96"/>
    <mergeCell ref="A97:A100"/>
    <mergeCell ref="A101:A104"/>
    <mergeCell ref="A105:A108"/>
    <mergeCell ref="A109:A112"/>
    <mergeCell ref="A113:A116"/>
    <mergeCell ref="A165:A168"/>
    <mergeCell ref="A121:A124"/>
    <mergeCell ref="A125:A128"/>
    <mergeCell ref="A129:A132"/>
    <mergeCell ref="A133:A136"/>
    <mergeCell ref="A137:A140"/>
    <mergeCell ref="A141:A144"/>
    <mergeCell ref="A145:A148"/>
    <mergeCell ref="A149:A152"/>
    <mergeCell ref="A153:A156"/>
    <mergeCell ref="A157:A160"/>
    <mergeCell ref="A161:A164"/>
    <mergeCell ref="A213:A216"/>
    <mergeCell ref="A169:A172"/>
    <mergeCell ref="A173:A176"/>
    <mergeCell ref="A177:A180"/>
    <mergeCell ref="A181:A184"/>
    <mergeCell ref="A185:A188"/>
    <mergeCell ref="A189:A192"/>
    <mergeCell ref="A193:A196"/>
    <mergeCell ref="A197:A200"/>
    <mergeCell ref="A201:A204"/>
    <mergeCell ref="A205:A208"/>
    <mergeCell ref="A209:A212"/>
    <mergeCell ref="A261:A264"/>
    <mergeCell ref="A217:A220"/>
    <mergeCell ref="A221:A224"/>
    <mergeCell ref="A225:A228"/>
    <mergeCell ref="A229:A232"/>
    <mergeCell ref="A233:A236"/>
    <mergeCell ref="A237:A240"/>
    <mergeCell ref="A241:A244"/>
    <mergeCell ref="A245:A248"/>
    <mergeCell ref="A249:A252"/>
    <mergeCell ref="A253:A256"/>
    <mergeCell ref="A257:A260"/>
    <mergeCell ref="A309:A312"/>
    <mergeCell ref="A265:A268"/>
    <mergeCell ref="A269:A272"/>
    <mergeCell ref="A273:A276"/>
    <mergeCell ref="A277:A280"/>
    <mergeCell ref="A281:A284"/>
    <mergeCell ref="A285:A288"/>
    <mergeCell ref="A289:A292"/>
    <mergeCell ref="A293:A296"/>
    <mergeCell ref="A297:A300"/>
    <mergeCell ref="A301:A304"/>
    <mergeCell ref="A305:A308"/>
    <mergeCell ref="A357:A360"/>
    <mergeCell ref="A313:A316"/>
    <mergeCell ref="A317:A320"/>
    <mergeCell ref="A321:A324"/>
    <mergeCell ref="A325:A328"/>
    <mergeCell ref="A329:A332"/>
    <mergeCell ref="A333:A336"/>
    <mergeCell ref="A337:A340"/>
    <mergeCell ref="A341:A344"/>
    <mergeCell ref="A345:A348"/>
    <mergeCell ref="A349:A352"/>
    <mergeCell ref="A353:A356"/>
    <mergeCell ref="A385:A388"/>
    <mergeCell ref="A361:A364"/>
    <mergeCell ref="A365:A368"/>
    <mergeCell ref="A369:A372"/>
    <mergeCell ref="A373:A376"/>
    <mergeCell ref="A377:A380"/>
    <mergeCell ref="A381:A384"/>
  </mergeCells>
  <hyperlinks>
    <hyperlink ref="D5" r:id="rId1"/>
  </hyperlinks>
  <pageMargins left="0.7" right="0.7" top="0.75" bottom="0.75" header="0.3" footer="0.3"/>
  <pageSetup orientation="portrait"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baseColWidth="10" defaultRowHeight="11.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499984740745262"/>
  </sheetPr>
  <dimension ref="A1:H68"/>
  <sheetViews>
    <sheetView topLeftCell="B52" workbookViewId="0">
      <selection activeCell="C29" sqref="C29"/>
    </sheetView>
  </sheetViews>
  <sheetFormatPr baseColWidth="10" defaultColWidth="9.33203125" defaultRowHeight="11.25" x14ac:dyDescent="0.2"/>
  <cols>
    <col min="1" max="1" width="8.33203125" customWidth="1"/>
    <col min="2" max="2" width="71.83203125" customWidth="1"/>
    <col min="3" max="3" width="64" style="51" customWidth="1"/>
    <col min="4" max="5" width="18.83203125" customWidth="1"/>
    <col min="6" max="6" width="12" customWidth="1"/>
    <col min="7" max="7" width="11.1640625" customWidth="1"/>
    <col min="8" max="256" width="12" customWidth="1"/>
  </cols>
  <sheetData>
    <row r="1" spans="1:3" ht="15" customHeight="1" x14ac:dyDescent="0.2">
      <c r="A1" s="73">
        <v>1</v>
      </c>
    </row>
    <row r="2" spans="1:3" ht="15" customHeight="1" x14ac:dyDescent="0.2"/>
    <row r="3" spans="1:3" ht="26.25" customHeight="1" x14ac:dyDescent="0.2">
      <c r="B3" s="274" t="s">
        <v>22</v>
      </c>
      <c r="C3" s="274"/>
    </row>
    <row r="4" spans="1:3" ht="15" customHeight="1" x14ac:dyDescent="0.2">
      <c r="B4" s="267" t="s">
        <v>23</v>
      </c>
      <c r="C4" s="267"/>
    </row>
    <row r="5" spans="1:3" ht="30.75" customHeight="1" x14ac:dyDescent="0.2">
      <c r="B5" s="269" t="s">
        <v>24</v>
      </c>
      <c r="C5" s="270"/>
    </row>
    <row r="6" spans="1:3" ht="15" customHeight="1" x14ac:dyDescent="0.2">
      <c r="B6" s="1" t="s">
        <v>25</v>
      </c>
      <c r="C6" s="52" t="s">
        <v>26</v>
      </c>
    </row>
    <row r="7" spans="1:3" ht="28.5" customHeight="1" x14ac:dyDescent="0.2">
      <c r="B7" s="70" t="s">
        <v>27</v>
      </c>
      <c r="C7" s="64" t="s">
        <v>392</v>
      </c>
    </row>
    <row r="8" spans="1:3" ht="28.5" customHeight="1" x14ac:dyDescent="0.2">
      <c r="B8" s="70" t="s">
        <v>28</v>
      </c>
      <c r="C8" s="64" t="s">
        <v>393</v>
      </c>
    </row>
    <row r="9" spans="1:3" ht="28.5" customHeight="1" x14ac:dyDescent="0.2">
      <c r="B9" s="9" t="s">
        <v>29</v>
      </c>
      <c r="C9" s="64" t="s">
        <v>394</v>
      </c>
    </row>
    <row r="10" spans="1:3" ht="28.5" customHeight="1" x14ac:dyDescent="0.2">
      <c r="B10" s="9" t="s">
        <v>30</v>
      </c>
      <c r="C10" s="64" t="s">
        <v>395</v>
      </c>
    </row>
    <row r="11" spans="1:3" ht="15" customHeight="1" x14ac:dyDescent="0.2"/>
    <row r="12" spans="1:3" ht="15" customHeight="1" x14ac:dyDescent="0.2">
      <c r="B12" s="267" t="s">
        <v>31</v>
      </c>
      <c r="C12" s="267"/>
    </row>
    <row r="13" spans="1:3" ht="33" customHeight="1" x14ac:dyDescent="0.2">
      <c r="B13" s="269" t="s">
        <v>32</v>
      </c>
      <c r="C13" s="270"/>
    </row>
    <row r="14" spans="1:3" ht="28.5" customHeight="1" x14ac:dyDescent="0.2">
      <c r="B14" s="9" t="s">
        <v>33</v>
      </c>
      <c r="C14" s="64" t="s">
        <v>396</v>
      </c>
    </row>
    <row r="15" spans="1:3" ht="28.5" customHeight="1" x14ac:dyDescent="0.2">
      <c r="B15" s="9" t="s">
        <v>34</v>
      </c>
      <c r="C15" s="64" t="s">
        <v>397</v>
      </c>
    </row>
    <row r="16" spans="1:3" ht="28.5" customHeight="1" x14ac:dyDescent="0.2">
      <c r="B16" s="9" t="s">
        <v>35</v>
      </c>
      <c r="C16" s="64" t="s">
        <v>400</v>
      </c>
    </row>
    <row r="17" spans="2:3" ht="28.5" customHeight="1" x14ac:dyDescent="0.2">
      <c r="B17" s="9" t="s">
        <v>36</v>
      </c>
      <c r="C17" s="64" t="s">
        <v>398</v>
      </c>
    </row>
    <row r="18" spans="2:3" ht="28.5" customHeight="1" x14ac:dyDescent="0.2">
      <c r="B18" s="9" t="s">
        <v>37</v>
      </c>
      <c r="C18" s="64" t="s">
        <v>399</v>
      </c>
    </row>
    <row r="19" spans="2:3" ht="42.75" customHeight="1" x14ac:dyDescent="0.2">
      <c r="B19" s="9" t="s">
        <v>38</v>
      </c>
      <c r="C19" s="64" t="s">
        <v>401</v>
      </c>
    </row>
    <row r="20" spans="2:3" ht="28.5" customHeight="1" x14ac:dyDescent="0.2">
      <c r="B20" s="9" t="s">
        <v>39</v>
      </c>
      <c r="C20" s="64" t="s">
        <v>402</v>
      </c>
    </row>
    <row r="21" spans="2:3" ht="28.5" customHeight="1" x14ac:dyDescent="0.2">
      <c r="B21" s="9" t="s">
        <v>40</v>
      </c>
      <c r="C21" s="64" t="s">
        <v>404</v>
      </c>
    </row>
    <row r="22" spans="2:3" ht="28.5" customHeight="1" x14ac:dyDescent="0.2">
      <c r="B22" s="9" t="s">
        <v>41</v>
      </c>
      <c r="C22" s="64" t="s">
        <v>403</v>
      </c>
    </row>
    <row r="23" spans="2:3" ht="15" customHeight="1" x14ac:dyDescent="0.25">
      <c r="B23" s="2"/>
      <c r="C23" s="53"/>
    </row>
    <row r="24" spans="2:3" ht="15" customHeight="1" x14ac:dyDescent="0.2">
      <c r="B24" s="267" t="s">
        <v>42</v>
      </c>
      <c r="C24" s="267"/>
    </row>
    <row r="25" spans="2:3" ht="15" customHeight="1" x14ac:dyDescent="0.2">
      <c r="B25" s="261" t="s">
        <v>43</v>
      </c>
      <c r="C25" s="261"/>
    </row>
    <row r="26" spans="2:3" ht="39" customHeight="1" x14ac:dyDescent="0.2">
      <c r="B26" s="8" t="s">
        <v>43</v>
      </c>
      <c r="C26" s="65" t="s">
        <v>405</v>
      </c>
    </row>
    <row r="27" spans="2:3" ht="15" customHeight="1" x14ac:dyDescent="0.2">
      <c r="B27" s="3"/>
      <c r="C27" s="54"/>
    </row>
    <row r="28" spans="2:3" ht="15" customHeight="1" x14ac:dyDescent="0.2">
      <c r="B28" s="261" t="s">
        <v>44</v>
      </c>
      <c r="C28" s="261"/>
    </row>
    <row r="29" spans="2:3" ht="28.5" customHeight="1" x14ac:dyDescent="0.2">
      <c r="B29" s="8" t="s">
        <v>45</v>
      </c>
      <c r="C29" s="65" t="s">
        <v>406</v>
      </c>
    </row>
    <row r="30" spans="2:3" ht="15" customHeight="1" x14ac:dyDescent="0.2"/>
    <row r="31" spans="2:3" ht="23.25" customHeight="1" x14ac:dyDescent="0.2">
      <c r="B31" s="268" t="s">
        <v>46</v>
      </c>
      <c r="C31" s="268"/>
    </row>
    <row r="32" spans="2:3" ht="15" customHeight="1" x14ac:dyDescent="0.2">
      <c r="B32" s="261" t="s">
        <v>47</v>
      </c>
      <c r="C32" s="261"/>
    </row>
    <row r="33" spans="2:8" ht="36.75" customHeight="1" x14ac:dyDescent="0.2">
      <c r="B33" s="269" t="s">
        <v>48</v>
      </c>
      <c r="C33" s="270"/>
    </row>
    <row r="34" spans="2:8" ht="40.5" customHeight="1" x14ac:dyDescent="0.2">
      <c r="B34" s="9" t="s">
        <v>49</v>
      </c>
      <c r="C34" s="64" t="s">
        <v>407</v>
      </c>
    </row>
    <row r="35" spans="2:8" ht="28.5" customHeight="1" x14ac:dyDescent="0.2">
      <c r="B35" s="9" t="s">
        <v>50</v>
      </c>
      <c r="C35" s="64" t="s">
        <v>408</v>
      </c>
    </row>
    <row r="36" spans="2:8" ht="28.5" customHeight="1" x14ac:dyDescent="0.2">
      <c r="B36" s="8" t="s">
        <v>51</v>
      </c>
      <c r="C36" s="63" t="s">
        <v>409</v>
      </c>
    </row>
    <row r="37" spans="2:8" ht="28.5" customHeight="1" x14ac:dyDescent="0.2"/>
    <row r="38" spans="2:8" ht="32.25" customHeight="1" thickBot="1" x14ac:dyDescent="0.25">
      <c r="B38" s="267" t="s">
        <v>52</v>
      </c>
      <c r="C38" s="267"/>
    </row>
    <row r="39" spans="2:8" ht="15" customHeight="1" x14ac:dyDescent="0.2">
      <c r="B39" s="6" t="s">
        <v>53</v>
      </c>
      <c r="C39" s="71" t="s">
        <v>410</v>
      </c>
    </row>
    <row r="40" spans="2:8" s="15" customFormat="1" ht="33.75" customHeight="1" x14ac:dyDescent="0.2">
      <c r="B40" s="261" t="s">
        <v>54</v>
      </c>
      <c r="C40" s="261"/>
      <c r="D40" s="17" t="s">
        <v>55</v>
      </c>
      <c r="E40" s="16" t="s">
        <v>56</v>
      </c>
    </row>
    <row r="41" spans="2:8" s="15" customFormat="1" ht="15" customHeight="1" x14ac:dyDescent="0.2">
      <c r="B41" s="271"/>
      <c r="C41" s="272"/>
      <c r="D41" s="66"/>
      <c r="E41" s="67"/>
      <c r="F41" s="263" t="str">
        <f>IF(E41&gt;D41,"Verificar informacion","")</f>
        <v/>
      </c>
      <c r="G41" s="264"/>
      <c r="H41" s="265"/>
    </row>
    <row r="42" spans="2:8" s="15" customFormat="1" ht="15" x14ac:dyDescent="0.2">
      <c r="B42" s="271"/>
      <c r="C42" s="272"/>
      <c r="D42" s="68"/>
      <c r="E42" s="67"/>
      <c r="F42" s="263" t="str">
        <f>IF(E42&gt;D42,"Verificar informacion","")</f>
        <v/>
      </c>
      <c r="G42" s="264"/>
      <c r="H42" s="265"/>
    </row>
    <row r="43" spans="2:8" s="15" customFormat="1" ht="15" customHeight="1" x14ac:dyDescent="0.2">
      <c r="B43" s="271"/>
      <c r="C43" s="272"/>
      <c r="D43" s="68"/>
      <c r="E43" s="67"/>
      <c r="F43" s="263" t="str">
        <f>IF(E43&gt;D43,"Verificar informacion","")</f>
        <v/>
      </c>
      <c r="G43" s="264"/>
      <c r="H43" s="265"/>
    </row>
    <row r="44" spans="2:8" s="15" customFormat="1" ht="15" x14ac:dyDescent="0.2">
      <c r="B44" s="271"/>
      <c r="C44" s="272"/>
      <c r="D44" s="68"/>
      <c r="E44" s="67"/>
      <c r="F44" s="263" t="str">
        <f>IF(E44&gt;D44,"Verificar informacion","")</f>
        <v/>
      </c>
      <c r="G44" s="264"/>
      <c r="H44" s="265"/>
    </row>
    <row r="45" spans="2:8" s="15" customFormat="1" ht="15" x14ac:dyDescent="0.2">
      <c r="B45" s="271"/>
      <c r="C45" s="272"/>
      <c r="D45" s="68"/>
      <c r="E45" s="67"/>
      <c r="F45" s="263" t="str">
        <f>IF(E45&gt;D45,"Verificar informacion","")</f>
        <v/>
      </c>
      <c r="G45" s="264"/>
      <c r="H45" s="265"/>
    </row>
    <row r="46" spans="2:8" ht="15" customHeight="1" x14ac:dyDescent="0.2"/>
    <row r="47" spans="2:8" ht="15" customHeight="1" x14ac:dyDescent="0.2">
      <c r="B47" s="261" t="s">
        <v>57</v>
      </c>
      <c r="C47" s="261"/>
    </row>
    <row r="48" spans="2:8" ht="30.75" customHeight="1" x14ac:dyDescent="0.2">
      <c r="B48" s="261" t="s">
        <v>58</v>
      </c>
      <c r="C48" s="261"/>
    </row>
    <row r="49" spans="2:6" ht="39.75" customHeight="1" x14ac:dyDescent="0.2">
      <c r="B49" s="8" t="s">
        <v>59</v>
      </c>
      <c r="C49" s="64" t="s">
        <v>411</v>
      </c>
    </row>
    <row r="50" spans="2:6" ht="39" customHeight="1" x14ac:dyDescent="0.2">
      <c r="B50" s="8" t="s">
        <v>60</v>
      </c>
      <c r="C50" s="64" t="s">
        <v>412</v>
      </c>
    </row>
    <row r="51" spans="2:6" ht="33" customHeight="1" x14ac:dyDescent="0.2">
      <c r="B51" s="8" t="s">
        <v>61</v>
      </c>
      <c r="C51" s="64" t="s">
        <v>413</v>
      </c>
    </row>
    <row r="52" spans="2:6" ht="15" customHeight="1" x14ac:dyDescent="0.2"/>
    <row r="53" spans="2:6" ht="15" customHeight="1" thickBot="1" x14ac:dyDescent="0.25">
      <c r="B53" s="261" t="s">
        <v>62</v>
      </c>
      <c r="C53" s="273"/>
      <c r="D53" s="84"/>
      <c r="E53" s="84"/>
      <c r="F53" s="84"/>
    </row>
    <row r="54" spans="2:6" ht="15" customHeight="1" x14ac:dyDescent="0.2">
      <c r="B54" s="6" t="s">
        <v>63</v>
      </c>
      <c r="C54" s="83">
        <v>2016</v>
      </c>
      <c r="D54" s="84"/>
      <c r="E54" s="84"/>
      <c r="F54" s="84"/>
    </row>
    <row r="55" spans="2:6" ht="25.5" customHeight="1" x14ac:dyDescent="0.2">
      <c r="B55" s="56" t="s">
        <v>64</v>
      </c>
      <c r="C55" s="55" t="s">
        <v>65</v>
      </c>
      <c r="D55" s="84"/>
      <c r="E55" s="266" t="str">
        <f>IF(SUM(C56:C60)&gt;100%,"La sumatoria de Tipo de Estudios es superior a 100%","")</f>
        <v/>
      </c>
      <c r="F55" s="266"/>
    </row>
    <row r="56" spans="2:6" ht="15" customHeight="1" x14ac:dyDescent="0.2">
      <c r="B56" s="7" t="s">
        <v>66</v>
      </c>
      <c r="C56" s="72"/>
    </row>
    <row r="57" spans="2:6" ht="15" customHeight="1" x14ac:dyDescent="0.2">
      <c r="B57" s="7" t="s">
        <v>67</v>
      </c>
      <c r="C57" s="72"/>
    </row>
    <row r="58" spans="2:6" ht="15" customHeight="1" x14ac:dyDescent="0.2">
      <c r="B58" s="7" t="s">
        <v>68</v>
      </c>
      <c r="C58" s="72"/>
    </row>
    <row r="59" spans="2:6" ht="15" customHeight="1" x14ac:dyDescent="0.2">
      <c r="B59" s="7" t="s">
        <v>69</v>
      </c>
      <c r="C59" s="72"/>
    </row>
    <row r="60" spans="2:6" ht="15" customHeight="1" x14ac:dyDescent="0.2">
      <c r="B60" s="7" t="s">
        <v>70</v>
      </c>
      <c r="C60" s="72"/>
    </row>
    <row r="61" spans="2:6" ht="22.5" customHeight="1" x14ac:dyDescent="0.2">
      <c r="B61" s="57" t="s">
        <v>71</v>
      </c>
      <c r="C61" s="55" t="s">
        <v>65</v>
      </c>
      <c r="E61" s="262" t="str">
        <f>IF(SUM(C62:C65)&gt;100%,"La sumatoria de Tipo de Trabajo es superior a 100%","")</f>
        <v/>
      </c>
      <c r="F61" s="262"/>
    </row>
    <row r="62" spans="2:6" ht="15" customHeight="1" x14ac:dyDescent="0.2">
      <c r="B62" s="7" t="s">
        <v>72</v>
      </c>
      <c r="C62" s="72"/>
    </row>
    <row r="63" spans="2:6" ht="15" customHeight="1" x14ac:dyDescent="0.2">
      <c r="B63" s="7" t="s">
        <v>73</v>
      </c>
      <c r="C63" s="72"/>
    </row>
    <row r="64" spans="2:6" ht="15" customHeight="1" x14ac:dyDescent="0.2">
      <c r="B64" s="7" t="s">
        <v>74</v>
      </c>
      <c r="C64" s="72"/>
    </row>
    <row r="65" spans="2:3" ht="15" customHeight="1" x14ac:dyDescent="0.2">
      <c r="B65" s="7" t="s">
        <v>70</v>
      </c>
      <c r="C65" s="72"/>
    </row>
    <row r="66" spans="2:3" ht="15" customHeight="1" x14ac:dyDescent="0.2"/>
    <row r="67" spans="2:3" ht="38.25" customHeight="1" x14ac:dyDescent="0.2">
      <c r="B67" s="267" t="s">
        <v>75</v>
      </c>
      <c r="C67" s="267"/>
    </row>
    <row r="68" spans="2:3" ht="69.75" customHeight="1" x14ac:dyDescent="0.2">
      <c r="B68" s="10" t="s">
        <v>75</v>
      </c>
      <c r="C68" s="64" t="s">
        <v>414</v>
      </c>
    </row>
  </sheetData>
  <sheetProtection password="CC5C" sheet="1" selectLockedCells="1"/>
  <mergeCells count="29">
    <mergeCell ref="B3:C3"/>
    <mergeCell ref="B4:C4"/>
    <mergeCell ref="B5:C5"/>
    <mergeCell ref="B12:C12"/>
    <mergeCell ref="B13:C13"/>
    <mergeCell ref="B67:C67"/>
    <mergeCell ref="B24:C24"/>
    <mergeCell ref="B25:C25"/>
    <mergeCell ref="B28:C28"/>
    <mergeCell ref="B31:C31"/>
    <mergeCell ref="B32:C32"/>
    <mergeCell ref="B33:C33"/>
    <mergeCell ref="B38:C38"/>
    <mergeCell ref="B40:C40"/>
    <mergeCell ref="B41:C41"/>
    <mergeCell ref="B43:C43"/>
    <mergeCell ref="B44:C44"/>
    <mergeCell ref="B45:C45"/>
    <mergeCell ref="B42:C42"/>
    <mergeCell ref="B53:C53"/>
    <mergeCell ref="B47:C47"/>
    <mergeCell ref="B48:C48"/>
    <mergeCell ref="E61:F61"/>
    <mergeCell ref="F41:H41"/>
    <mergeCell ref="F42:H42"/>
    <mergeCell ref="F43:H43"/>
    <mergeCell ref="F44:H44"/>
    <mergeCell ref="F45:H45"/>
    <mergeCell ref="E55:F55"/>
  </mergeCells>
  <phoneticPr fontId="14" type="noConversion"/>
  <conditionalFormatting sqref="C56:C60 C62:C65">
    <cfRule type="cellIs" dxfId="20" priority="13" stopIfTrue="1" operator="between">
      <formula>0</formula>
      <formula>1</formula>
    </cfRule>
  </conditionalFormatting>
  <conditionalFormatting sqref="E55">
    <cfRule type="expression" dxfId="19" priority="10" stopIfTrue="1">
      <formula>LEN($E$55)&gt;0</formula>
    </cfRule>
  </conditionalFormatting>
  <conditionalFormatting sqref="E61:F61">
    <cfRule type="expression" dxfId="18" priority="9" stopIfTrue="1">
      <formula>LEN($E$61)&gt;0</formula>
    </cfRule>
  </conditionalFormatting>
  <conditionalFormatting sqref="F41:F45">
    <cfRule type="expression" dxfId="17" priority="3" stopIfTrue="1">
      <formula>LEN(F41)&gt;0</formula>
    </cfRule>
  </conditionalFormatting>
  <dataValidations count="2">
    <dataValidation type="whole" allowBlank="1" showInputMessage="1" showErrorMessage="1" sqref="D41:E45">
      <formula1>0</formula1>
      <formula2>10000</formula2>
    </dataValidation>
    <dataValidation type="decimal" allowBlank="1" showInputMessage="1" showErrorMessage="1" sqref="C62:C65 C56:C60">
      <formula1>0</formula1>
      <formula2>1</formula2>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499984740745262"/>
  </sheetPr>
  <dimension ref="A2:G54"/>
  <sheetViews>
    <sheetView topLeftCell="B37" workbookViewId="0">
      <selection activeCell="D15" sqref="D15"/>
    </sheetView>
  </sheetViews>
  <sheetFormatPr baseColWidth="10" defaultColWidth="9.33203125" defaultRowHeight="15.2" customHeight="1" x14ac:dyDescent="0.2"/>
  <cols>
    <col min="1" max="1" width="35.5" customWidth="1"/>
    <col min="2" max="2" width="36.1640625" customWidth="1"/>
    <col min="3" max="3" width="30.5" style="51" customWidth="1"/>
    <col min="4" max="4" width="57.83203125" customWidth="1"/>
    <col min="5" max="5" width="9.33203125" customWidth="1"/>
    <col min="6" max="6" width="26.1640625" customWidth="1"/>
    <col min="7" max="7" width="4.1640625" customWidth="1"/>
    <col min="8" max="8" width="53.1640625" customWidth="1"/>
    <col min="9" max="256" width="12" customWidth="1"/>
  </cols>
  <sheetData>
    <row r="2" spans="1:7" ht="20.25" customHeight="1" x14ac:dyDescent="0.2">
      <c r="A2" s="279" t="s">
        <v>31</v>
      </c>
      <c r="B2" s="280"/>
      <c r="C2" s="280"/>
      <c r="D2" s="280"/>
    </row>
    <row r="3" spans="1:7" ht="53.25" customHeight="1" thickBot="1" x14ac:dyDescent="0.25">
      <c r="A3" s="4" t="s">
        <v>76</v>
      </c>
      <c r="B3" s="4" t="s">
        <v>77</v>
      </c>
      <c r="C3" s="50" t="s">
        <v>78</v>
      </c>
      <c r="D3" s="4" t="s">
        <v>79</v>
      </c>
      <c r="G3" s="5"/>
    </row>
    <row r="4" spans="1:7" ht="27" customHeight="1" x14ac:dyDescent="0.2">
      <c r="A4" s="281" t="s">
        <v>80</v>
      </c>
      <c r="B4" s="197" t="s">
        <v>81</v>
      </c>
      <c r="C4" s="74">
        <v>0.14000000000000001</v>
      </c>
      <c r="D4" s="33" t="s">
        <v>415</v>
      </c>
    </row>
    <row r="5" spans="1:7" ht="27" customHeight="1" x14ac:dyDescent="0.2">
      <c r="A5" s="282"/>
      <c r="B5" s="198" t="s">
        <v>82</v>
      </c>
      <c r="C5" s="75">
        <v>0.3</v>
      </c>
      <c r="D5" s="34" t="s">
        <v>416</v>
      </c>
    </row>
    <row r="6" spans="1:7" ht="27" customHeight="1" x14ac:dyDescent="0.2">
      <c r="A6" s="282"/>
      <c r="B6" s="198" t="s">
        <v>83</v>
      </c>
      <c r="C6" s="75">
        <v>0.52380000000000004</v>
      </c>
      <c r="D6" s="35" t="s">
        <v>417</v>
      </c>
    </row>
    <row r="7" spans="1:7" ht="27" customHeight="1" x14ac:dyDescent="0.2">
      <c r="A7" s="282"/>
      <c r="B7" s="198" t="s">
        <v>84</v>
      </c>
      <c r="C7" s="75">
        <v>0.02</v>
      </c>
      <c r="D7" s="35" t="s">
        <v>418</v>
      </c>
    </row>
    <row r="8" spans="1:7" ht="27" customHeight="1" x14ac:dyDescent="0.2">
      <c r="A8" s="282"/>
      <c r="B8" s="198" t="s">
        <v>85</v>
      </c>
      <c r="C8" s="75"/>
      <c r="D8" s="35" t="s">
        <v>410</v>
      </c>
    </row>
    <row r="9" spans="1:7" ht="27" customHeight="1" thickBot="1" x14ac:dyDescent="0.25">
      <c r="A9" s="283"/>
      <c r="B9" s="199" t="s">
        <v>86</v>
      </c>
      <c r="C9" s="76"/>
      <c r="D9" s="36" t="s">
        <v>410</v>
      </c>
      <c r="F9" s="287" t="str">
        <f>IF(SUM(C4:C9)&gt;100%,"La sumatoria de Caracteristicas ECONOMICAS es mayor a 100%","")</f>
        <v/>
      </c>
      <c r="G9" s="287"/>
    </row>
    <row r="10" spans="1:7" ht="27" customHeight="1" thickBot="1" x14ac:dyDescent="0.25">
      <c r="A10" s="281" t="s">
        <v>87</v>
      </c>
      <c r="B10" s="200" t="s">
        <v>88</v>
      </c>
      <c r="C10" s="74">
        <v>0.04</v>
      </c>
      <c r="D10" s="37" t="s">
        <v>419</v>
      </c>
    </row>
    <row r="11" spans="1:7" ht="27" customHeight="1" thickBot="1" x14ac:dyDescent="0.25">
      <c r="A11" s="282"/>
      <c r="B11" s="200" t="s">
        <v>89</v>
      </c>
      <c r="C11" s="75">
        <v>0.69</v>
      </c>
      <c r="D11" s="38" t="s">
        <v>420</v>
      </c>
    </row>
    <row r="12" spans="1:7" ht="27" customHeight="1" thickBot="1" x14ac:dyDescent="0.25">
      <c r="A12" s="282"/>
      <c r="B12" s="200" t="s">
        <v>90</v>
      </c>
      <c r="C12" s="75">
        <v>7.0000000000000007E-2</v>
      </c>
      <c r="D12" s="38" t="s">
        <v>421</v>
      </c>
    </row>
    <row r="13" spans="1:7" ht="27" customHeight="1" thickBot="1" x14ac:dyDescent="0.25">
      <c r="A13" s="282"/>
      <c r="B13" s="200" t="s">
        <v>91</v>
      </c>
      <c r="C13" s="75">
        <v>0.14000000000000001</v>
      </c>
      <c r="D13" s="38" t="s">
        <v>422</v>
      </c>
    </row>
    <row r="14" spans="1:7" ht="27" customHeight="1" thickBot="1" x14ac:dyDescent="0.25">
      <c r="A14" s="282"/>
      <c r="B14" s="200" t="s">
        <v>92</v>
      </c>
      <c r="C14" s="75"/>
      <c r="D14" s="38" t="s">
        <v>410</v>
      </c>
    </row>
    <row r="15" spans="1:7" ht="27" customHeight="1" thickBot="1" x14ac:dyDescent="0.25">
      <c r="A15" s="282"/>
      <c r="B15" s="200" t="s">
        <v>93</v>
      </c>
      <c r="C15" s="75">
        <v>0.02</v>
      </c>
      <c r="D15" s="38" t="s">
        <v>423</v>
      </c>
    </row>
    <row r="16" spans="1:7" ht="27" customHeight="1" thickBot="1" x14ac:dyDescent="0.25">
      <c r="A16" s="283"/>
      <c r="B16" s="200" t="s">
        <v>94</v>
      </c>
      <c r="C16" s="77">
        <v>0.02</v>
      </c>
      <c r="D16" s="39" t="s">
        <v>424</v>
      </c>
      <c r="F16" s="287" t="str">
        <f>IF(SUM(C10:C16)&gt;100%,"La sumatoria de Caracteristicas SOCIALES es mayor a 100%","")</f>
        <v/>
      </c>
      <c r="G16" s="287"/>
    </row>
    <row r="17" spans="1:7" ht="27" customHeight="1" thickBot="1" x14ac:dyDescent="0.25">
      <c r="A17" s="284" t="s">
        <v>95</v>
      </c>
      <c r="B17" s="197" t="s">
        <v>96</v>
      </c>
      <c r="C17" s="78"/>
      <c r="D17" s="33" t="s">
        <v>410</v>
      </c>
    </row>
    <row r="18" spans="1:7" ht="27" customHeight="1" thickBot="1" x14ac:dyDescent="0.25">
      <c r="A18" s="285"/>
      <c r="B18" s="197" t="s">
        <v>97</v>
      </c>
      <c r="C18" s="79">
        <v>1</v>
      </c>
      <c r="D18" s="35" t="s">
        <v>426</v>
      </c>
    </row>
    <row r="19" spans="1:7" ht="27" customHeight="1" thickBot="1" x14ac:dyDescent="0.25">
      <c r="A19" s="285"/>
      <c r="B19" s="197" t="s">
        <v>98</v>
      </c>
      <c r="C19" s="79"/>
      <c r="D19" s="35" t="s">
        <v>425</v>
      </c>
    </row>
    <row r="20" spans="1:7" ht="30.75" thickBot="1" x14ac:dyDescent="0.25">
      <c r="A20" s="285"/>
      <c r="B20" s="197" t="s">
        <v>99</v>
      </c>
      <c r="C20" s="79"/>
      <c r="D20" s="35" t="s">
        <v>410</v>
      </c>
    </row>
    <row r="21" spans="1:7" ht="27" customHeight="1" thickBot="1" x14ac:dyDescent="0.25">
      <c r="A21" s="285"/>
      <c r="B21" s="197" t="s">
        <v>100</v>
      </c>
      <c r="C21" s="79"/>
      <c r="D21" s="35" t="s">
        <v>410</v>
      </c>
    </row>
    <row r="22" spans="1:7" ht="27" customHeight="1" thickBot="1" x14ac:dyDescent="0.25">
      <c r="A22" s="286"/>
      <c r="B22" s="197" t="s">
        <v>101</v>
      </c>
      <c r="C22" s="77"/>
      <c r="D22" s="36" t="s">
        <v>427</v>
      </c>
      <c r="F22" s="288" t="str">
        <f>IF(SUM(C17:C22)&gt;100%,"La sumatoria de Caracteristicas CULTURALES es mayor a 100%","")</f>
        <v/>
      </c>
      <c r="G22" s="288"/>
    </row>
    <row r="23" spans="1:7" ht="27" customHeight="1" x14ac:dyDescent="0.25">
      <c r="A23" s="276" t="s">
        <v>102</v>
      </c>
      <c r="B23" s="200" t="s">
        <v>103</v>
      </c>
      <c r="C23" s="80">
        <v>0</v>
      </c>
      <c r="D23" s="201"/>
    </row>
    <row r="24" spans="1:7" ht="27" customHeight="1" x14ac:dyDescent="0.25">
      <c r="A24" s="277"/>
      <c r="B24" s="202" t="s">
        <v>104</v>
      </c>
      <c r="C24" s="81">
        <v>0.91</v>
      </c>
      <c r="D24" s="201"/>
    </row>
    <row r="25" spans="1:7" ht="27" customHeight="1" x14ac:dyDescent="0.25">
      <c r="A25" s="277"/>
      <c r="B25" s="202" t="s">
        <v>105</v>
      </c>
      <c r="C25" s="81">
        <v>0</v>
      </c>
      <c r="D25" s="201"/>
    </row>
    <row r="26" spans="1:7" ht="27" customHeight="1" x14ac:dyDescent="0.25">
      <c r="A26" s="277"/>
      <c r="B26" s="202" t="s">
        <v>98</v>
      </c>
      <c r="C26" s="81">
        <v>0</v>
      </c>
      <c r="D26" s="201"/>
    </row>
    <row r="27" spans="1:7" ht="45" x14ac:dyDescent="0.25">
      <c r="A27" s="277"/>
      <c r="B27" s="202" t="s">
        <v>106</v>
      </c>
      <c r="C27" s="81">
        <v>0</v>
      </c>
      <c r="D27" s="201"/>
    </row>
    <row r="28" spans="1:7" ht="27" customHeight="1" x14ac:dyDescent="0.25">
      <c r="A28" s="277"/>
      <c r="B28" s="202" t="s">
        <v>100</v>
      </c>
      <c r="C28" s="81">
        <v>0</v>
      </c>
      <c r="D28" s="201"/>
    </row>
    <row r="29" spans="1:7" ht="27" customHeight="1" x14ac:dyDescent="0.25">
      <c r="A29" s="277"/>
      <c r="B29" s="202" t="s">
        <v>97</v>
      </c>
      <c r="C29" s="81">
        <v>0</v>
      </c>
      <c r="D29" s="201"/>
    </row>
    <row r="30" spans="1:7" ht="27" customHeight="1" x14ac:dyDescent="0.25">
      <c r="A30" s="277"/>
      <c r="B30" s="202" t="s">
        <v>107</v>
      </c>
      <c r="C30" s="81">
        <v>0</v>
      </c>
      <c r="D30" s="201"/>
    </row>
    <row r="31" spans="1:7" ht="45" x14ac:dyDescent="0.25">
      <c r="A31" s="277"/>
      <c r="B31" s="202" t="s">
        <v>108</v>
      </c>
      <c r="C31" s="81">
        <v>0.09</v>
      </c>
      <c r="D31" s="201"/>
    </row>
    <row r="32" spans="1:7" ht="45" x14ac:dyDescent="0.25">
      <c r="A32" s="277"/>
      <c r="B32" s="202" t="s">
        <v>109</v>
      </c>
      <c r="C32" s="81">
        <v>0</v>
      </c>
      <c r="D32" s="201"/>
    </row>
    <row r="33" spans="1:7" ht="27" customHeight="1" x14ac:dyDescent="0.25">
      <c r="A33" s="277"/>
      <c r="B33" s="202" t="s">
        <v>110</v>
      </c>
      <c r="C33" s="81">
        <v>0</v>
      </c>
      <c r="D33" s="201"/>
    </row>
    <row r="34" spans="1:7" ht="30" x14ac:dyDescent="0.25">
      <c r="A34" s="277"/>
      <c r="B34" s="202" t="s">
        <v>111</v>
      </c>
      <c r="C34" s="81">
        <v>0</v>
      </c>
      <c r="D34" s="201"/>
    </row>
    <row r="35" spans="1:7" ht="30" x14ac:dyDescent="0.25">
      <c r="A35" s="277"/>
      <c r="B35" s="202" t="s">
        <v>112</v>
      </c>
      <c r="C35" s="81">
        <v>0</v>
      </c>
      <c r="D35" s="201"/>
    </row>
    <row r="36" spans="1:7" ht="30" x14ac:dyDescent="0.25">
      <c r="A36" s="277"/>
      <c r="B36" s="202" t="s">
        <v>113</v>
      </c>
      <c r="C36" s="81">
        <v>0</v>
      </c>
      <c r="D36" s="201"/>
    </row>
    <row r="37" spans="1:7" ht="30" x14ac:dyDescent="0.25">
      <c r="A37" s="277"/>
      <c r="B37" s="202" t="s">
        <v>114</v>
      </c>
      <c r="C37" s="81">
        <v>0</v>
      </c>
      <c r="D37" s="201"/>
    </row>
    <row r="38" spans="1:7" ht="45" x14ac:dyDescent="0.25">
      <c r="A38" s="277"/>
      <c r="B38" s="202" t="s">
        <v>115</v>
      </c>
      <c r="C38" s="81">
        <v>0</v>
      </c>
      <c r="D38" s="201"/>
    </row>
    <row r="39" spans="1:7" ht="30.75" thickBot="1" x14ac:dyDescent="0.3">
      <c r="A39" s="278"/>
      <c r="B39" s="203" t="s">
        <v>116</v>
      </c>
      <c r="C39" s="82">
        <v>0</v>
      </c>
      <c r="D39" s="201"/>
      <c r="F39" s="275" t="str">
        <f>IF(SUM(C23:C39)&gt;100%,"La sumatoria de Poblacion ATENDIDA es mayor a 100%","")</f>
        <v/>
      </c>
      <c r="G39" s="275"/>
    </row>
    <row r="45" spans="1:7" ht="15.2" customHeight="1" x14ac:dyDescent="0.2">
      <c r="A45" s="32" t="s">
        <v>117</v>
      </c>
      <c r="B45" s="32"/>
    </row>
    <row r="47" spans="1:7" ht="15.2" customHeight="1" thickBot="1" x14ac:dyDescent="0.25">
      <c r="A47" s="12" t="s">
        <v>118</v>
      </c>
      <c r="B47" s="13" t="s">
        <v>119</v>
      </c>
    </row>
    <row r="48" spans="1:7" ht="29.25" customHeight="1" thickBot="1" x14ac:dyDescent="0.25">
      <c r="A48" s="11" t="s">
        <v>88</v>
      </c>
      <c r="B48" s="14" t="s">
        <v>120</v>
      </c>
    </row>
    <row r="49" spans="1:2" ht="35.25" customHeight="1" thickBot="1" x14ac:dyDescent="0.25">
      <c r="A49" s="11" t="s">
        <v>89</v>
      </c>
      <c r="B49" s="14" t="s">
        <v>121</v>
      </c>
    </row>
    <row r="50" spans="1:2" ht="34.5" thickBot="1" x14ac:dyDescent="0.25">
      <c r="A50" s="11" t="s">
        <v>90</v>
      </c>
      <c r="B50" s="14" t="s">
        <v>122</v>
      </c>
    </row>
    <row r="51" spans="1:2" ht="45.75" thickBot="1" x14ac:dyDescent="0.25">
      <c r="A51" s="11" t="s">
        <v>91</v>
      </c>
      <c r="B51" s="14" t="s">
        <v>123</v>
      </c>
    </row>
    <row r="52" spans="1:2" ht="35.25" customHeight="1" thickBot="1" x14ac:dyDescent="0.25">
      <c r="A52" s="11" t="s">
        <v>92</v>
      </c>
      <c r="B52" s="14" t="s">
        <v>124</v>
      </c>
    </row>
    <row r="53" spans="1:2" ht="35.25" customHeight="1" thickBot="1" x14ac:dyDescent="0.25">
      <c r="A53" s="11" t="s">
        <v>93</v>
      </c>
      <c r="B53" s="14" t="s">
        <v>125</v>
      </c>
    </row>
    <row r="54" spans="1:2" ht="35.25" customHeight="1" x14ac:dyDescent="0.2">
      <c r="A54" s="11" t="s">
        <v>94</v>
      </c>
      <c r="B54" s="14" t="s">
        <v>126</v>
      </c>
    </row>
  </sheetData>
  <sheetProtection password="CC5C" sheet="1" selectLockedCells="1"/>
  <mergeCells count="9">
    <mergeCell ref="F39:G39"/>
    <mergeCell ref="A23:A39"/>
    <mergeCell ref="A2:D2"/>
    <mergeCell ref="A4:A9"/>
    <mergeCell ref="A10:A16"/>
    <mergeCell ref="A17:A22"/>
    <mergeCell ref="F9:G9"/>
    <mergeCell ref="F16:G16"/>
    <mergeCell ref="F22:G22"/>
  </mergeCells>
  <phoneticPr fontId="14" type="noConversion"/>
  <conditionalFormatting sqref="C4:C39">
    <cfRule type="cellIs" priority="5" stopIfTrue="1" operator="between">
      <formula>0</formula>
      <formula>1</formula>
    </cfRule>
  </conditionalFormatting>
  <conditionalFormatting sqref="F39:G39">
    <cfRule type="expression" dxfId="16" priority="4" stopIfTrue="1">
      <formula>LEN($F$39)&gt;0</formula>
    </cfRule>
  </conditionalFormatting>
  <conditionalFormatting sqref="F22:G22">
    <cfRule type="expression" dxfId="15" priority="3" stopIfTrue="1">
      <formula>LEN($F$22)&gt;0</formula>
    </cfRule>
  </conditionalFormatting>
  <conditionalFormatting sqref="F9:G9">
    <cfRule type="expression" dxfId="14" priority="2" stopIfTrue="1">
      <formula>LEN($F$9)&gt;0</formula>
    </cfRule>
  </conditionalFormatting>
  <conditionalFormatting sqref="F16:G16">
    <cfRule type="expression" dxfId="13" priority="1" stopIfTrue="1">
      <formula>LEN($F$16)&gt;0</formula>
    </cfRule>
  </conditionalFormatting>
  <dataValidations count="2">
    <dataValidation type="custom" allowBlank="1" showInputMessage="1" showErrorMessage="1" sqref="F9">
      <formula1>F9&lt;&gt;""</formula1>
    </dataValidation>
    <dataValidation type="decimal" allowBlank="1" showInputMessage="1" showErrorMessage="1" error="no puede se superior al 100%" sqref="C4:C39">
      <formula1>0</formula1>
      <formula2>1</formula2>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1:AR98"/>
  <sheetViews>
    <sheetView tabSelected="1" topLeftCell="A48" zoomScale="62" zoomScaleNormal="62" workbookViewId="0">
      <selection activeCell="C85" sqref="C85"/>
    </sheetView>
  </sheetViews>
  <sheetFormatPr baseColWidth="10" defaultColWidth="9.33203125" defaultRowHeight="12.75" x14ac:dyDescent="0.2"/>
  <cols>
    <col min="1" max="1" width="21.83203125" style="18" customWidth="1"/>
    <col min="2" max="2" width="23.5" style="18" customWidth="1"/>
    <col min="3" max="3" width="46.5" style="108" customWidth="1"/>
    <col min="4" max="4" width="28.83203125" style="18" customWidth="1"/>
    <col min="5" max="5" width="62.83203125" style="18" customWidth="1"/>
    <col min="6" max="7" width="37.1640625" style="18" customWidth="1"/>
    <col min="8" max="8" width="39.6640625" style="18" customWidth="1"/>
    <col min="9" max="9" width="36.1640625" style="18" customWidth="1"/>
    <col min="10" max="13" width="14.5" style="18" customWidth="1"/>
    <col min="14" max="14" width="25.33203125" style="18" customWidth="1"/>
    <col min="15" max="15" width="27.6640625" style="18" customWidth="1"/>
    <col min="16" max="16" width="12" style="18" customWidth="1"/>
    <col min="17" max="17" width="23.6640625" style="18" hidden="1" customWidth="1"/>
    <col min="18" max="23" width="0" style="18" hidden="1" customWidth="1"/>
    <col min="24" max="25" width="12" style="18" customWidth="1"/>
    <col min="26" max="27" width="9.33203125" style="18" hidden="1" customWidth="1"/>
    <col min="28" max="28" width="12.5" style="18" hidden="1" customWidth="1"/>
    <col min="29" max="35" width="9.33203125" style="18" hidden="1" customWidth="1"/>
    <col min="36" max="36" width="34.83203125" style="18" hidden="1" customWidth="1"/>
    <col min="37" max="44" width="9.33203125" style="18" hidden="1" customWidth="1"/>
    <col min="45" max="48" width="0" style="18" hidden="1" customWidth="1"/>
    <col min="49" max="256" width="12" style="18" customWidth="1"/>
    <col min="257" max="16384" width="9.33203125" style="18"/>
  </cols>
  <sheetData>
    <row r="1" spans="1:34" ht="14.25" customHeight="1" x14ac:dyDescent="0.2"/>
    <row r="2" spans="1:34" s="19" customFormat="1" ht="23.25" customHeight="1" x14ac:dyDescent="0.2">
      <c r="A2" s="319" t="s">
        <v>127</v>
      </c>
      <c r="B2" s="319"/>
      <c r="C2" s="319"/>
      <c r="D2" s="319"/>
      <c r="E2" s="319"/>
      <c r="F2" s="319"/>
      <c r="G2" s="319"/>
      <c r="H2" s="319"/>
      <c r="I2" s="319"/>
      <c r="J2" s="319"/>
      <c r="K2" s="319"/>
      <c r="L2" s="319"/>
      <c r="M2" s="319"/>
      <c r="N2" s="319"/>
      <c r="O2" s="319"/>
      <c r="P2" s="18"/>
      <c r="Q2" s="18"/>
      <c r="R2" s="18"/>
      <c r="S2" s="18"/>
      <c r="T2" s="18"/>
      <c r="U2" s="18"/>
      <c r="V2" s="18"/>
      <c r="W2" s="18"/>
      <c r="X2" s="18"/>
      <c r="Y2" s="18"/>
      <c r="Z2" s="18"/>
      <c r="AA2" s="18"/>
      <c r="AB2" s="18"/>
    </row>
    <row r="3" spans="1:34" s="19" customFormat="1" ht="36.75" customHeight="1" x14ac:dyDescent="0.2">
      <c r="A3" s="191"/>
      <c r="B3" s="191"/>
      <c r="C3" s="109"/>
      <c r="D3" s="191"/>
      <c r="E3" s="191"/>
      <c r="F3" s="191"/>
      <c r="G3" s="191"/>
      <c r="H3" s="191"/>
      <c r="I3" s="191"/>
      <c r="J3" s="300" t="s">
        <v>128</v>
      </c>
      <c r="K3" s="300"/>
      <c r="L3" s="300"/>
      <c r="M3" s="300"/>
      <c r="N3" s="300"/>
      <c r="O3" s="300"/>
      <c r="P3" s="18"/>
      <c r="Q3" s="18"/>
      <c r="R3" s="18"/>
      <c r="S3" s="18"/>
      <c r="T3" s="18"/>
      <c r="U3" s="18"/>
      <c r="V3" s="18"/>
      <c r="W3" s="18"/>
      <c r="X3" s="18"/>
      <c r="Y3" s="18"/>
      <c r="Z3" s="18"/>
      <c r="AA3" s="18"/>
      <c r="AB3" s="18"/>
    </row>
    <row r="4" spans="1:34" ht="66.75" customHeight="1" thickBot="1" x14ac:dyDescent="0.25">
      <c r="A4" s="306" t="s">
        <v>129</v>
      </c>
      <c r="B4" s="307"/>
      <c r="C4" s="110"/>
      <c r="D4" s="192" t="s">
        <v>130</v>
      </c>
      <c r="E4" s="316" t="s">
        <v>131</v>
      </c>
      <c r="F4" s="318" t="s">
        <v>132</v>
      </c>
      <c r="G4" s="318"/>
      <c r="H4" s="318"/>
      <c r="I4" s="318"/>
      <c r="J4" s="311" t="s">
        <v>133</v>
      </c>
      <c r="K4" s="312"/>
      <c r="L4" s="312"/>
      <c r="M4" s="313"/>
      <c r="N4" s="314" t="s">
        <v>134</v>
      </c>
      <c r="O4" s="308" t="s">
        <v>135</v>
      </c>
      <c r="Q4" s="21" t="s">
        <v>136</v>
      </c>
      <c r="AA4" s="298">
        <v>1</v>
      </c>
      <c r="AB4" s="299"/>
      <c r="AC4" s="298">
        <v>2</v>
      </c>
      <c r="AD4" s="299"/>
      <c r="AE4" s="298">
        <v>3</v>
      </c>
      <c r="AF4" s="299"/>
      <c r="AG4" s="325">
        <v>4</v>
      </c>
      <c r="AH4" s="326"/>
    </row>
    <row r="5" spans="1:34" s="26" customFormat="1" ht="68.25" customHeight="1" thickBot="1" x14ac:dyDescent="0.25">
      <c r="A5" s="41" t="s">
        <v>137</v>
      </c>
      <c r="B5" s="116" t="s">
        <v>138</v>
      </c>
      <c r="C5" s="141" t="s">
        <v>139</v>
      </c>
      <c r="D5" s="140" t="s">
        <v>140</v>
      </c>
      <c r="E5" s="317"/>
      <c r="F5" s="85" t="s">
        <v>141</v>
      </c>
      <c r="G5" s="86" t="s">
        <v>142</v>
      </c>
      <c r="H5" s="42" t="s">
        <v>143</v>
      </c>
      <c r="I5" s="43" t="s">
        <v>144</v>
      </c>
      <c r="J5" s="44" t="s">
        <v>145</v>
      </c>
      <c r="K5" s="45" t="s">
        <v>146</v>
      </c>
      <c r="L5" s="45" t="s">
        <v>147</v>
      </c>
      <c r="M5" s="46" t="s">
        <v>148</v>
      </c>
      <c r="N5" s="315"/>
      <c r="O5" s="309"/>
      <c r="AA5" s="143" t="s">
        <v>149</v>
      </c>
      <c r="AB5" s="143" t="s">
        <v>150</v>
      </c>
      <c r="AC5" s="143" t="s">
        <v>149</v>
      </c>
      <c r="AD5" s="143" t="s">
        <v>150</v>
      </c>
      <c r="AE5" s="143" t="s">
        <v>149</v>
      </c>
      <c r="AF5" s="143" t="s">
        <v>150</v>
      </c>
      <c r="AG5" s="143" t="s">
        <v>149</v>
      </c>
      <c r="AH5" s="143" t="s">
        <v>150</v>
      </c>
    </row>
    <row r="6" spans="1:34" ht="65.25" customHeight="1" thickBot="1" x14ac:dyDescent="0.25">
      <c r="A6" s="303" t="s">
        <v>151</v>
      </c>
      <c r="B6" s="310" t="s">
        <v>152</v>
      </c>
      <c r="C6" s="106" t="s">
        <v>153</v>
      </c>
      <c r="D6" s="22">
        <v>3</v>
      </c>
      <c r="E6" s="185" t="s">
        <v>428</v>
      </c>
      <c r="F6" s="204" t="s">
        <v>513</v>
      </c>
      <c r="G6" s="204" t="s">
        <v>712</v>
      </c>
      <c r="H6" s="186"/>
      <c r="I6" s="186"/>
      <c r="J6" s="23">
        <v>2</v>
      </c>
      <c r="K6" s="23">
        <v>2</v>
      </c>
      <c r="L6" s="23">
        <v>2</v>
      </c>
      <c r="M6" s="31">
        <f t="shared" ref="M6:M25" si="0">SUM(J6:L6)</f>
        <v>6</v>
      </c>
      <c r="N6" s="29"/>
      <c r="O6" s="27"/>
      <c r="Q6" s="24" t="str">
        <f>IF(O6&gt;0,+F6,"")</f>
        <v/>
      </c>
      <c r="AA6" s="144">
        <f>COUNTIF(D6:D9,"1")</f>
        <v>0</v>
      </c>
      <c r="AB6" s="144">
        <f>AA6/SUM(AA6,AC6,AE6,AG6)</f>
        <v>0</v>
      </c>
      <c r="AC6" s="144">
        <f>COUNTIF(D6:D9,"2")</f>
        <v>0</v>
      </c>
      <c r="AD6" s="144">
        <f>AC6/SUM(AC6+AA6+AE6+AG6)</f>
        <v>0</v>
      </c>
      <c r="AE6" s="144">
        <f>COUNTIF(D6:D9,"3")</f>
        <v>4</v>
      </c>
      <c r="AF6" s="144">
        <f>AE6/SUM(AA6+AC6+AE6+AG6)</f>
        <v>1</v>
      </c>
      <c r="AG6" s="144">
        <f>COUNTIF(D6:D9,"4")</f>
        <v>0</v>
      </c>
      <c r="AH6" s="144">
        <f>AG6/SUM(AA6+AC6+AE6+AG6)</f>
        <v>0</v>
      </c>
    </row>
    <row r="7" spans="1:34" ht="65.25" customHeight="1" thickBot="1" x14ac:dyDescent="0.25">
      <c r="A7" s="304"/>
      <c r="B7" s="310"/>
      <c r="C7" s="107" t="s">
        <v>154</v>
      </c>
      <c r="D7" s="22">
        <v>3</v>
      </c>
      <c r="E7" s="187" t="s">
        <v>607</v>
      </c>
      <c r="F7" s="204" t="s">
        <v>514</v>
      </c>
      <c r="G7" s="186" t="s">
        <v>713</v>
      </c>
      <c r="H7" s="186"/>
      <c r="I7" s="186"/>
      <c r="J7" s="23">
        <v>4</v>
      </c>
      <c r="K7" s="23">
        <v>4</v>
      </c>
      <c r="L7" s="23">
        <v>3</v>
      </c>
      <c r="M7" s="31">
        <f t="shared" si="0"/>
        <v>11</v>
      </c>
      <c r="N7" s="29" t="s">
        <v>136</v>
      </c>
      <c r="O7" s="27">
        <v>1</v>
      </c>
      <c r="Q7" s="24" t="str">
        <f t="shared" ref="Q7:Q89" si="1">IF(O7&gt;0,+F7,"")</f>
        <v>La revisión periódica de las metas da cuenta del proceso progresivo de la transformación hacia la atención a la población diversa y vulnerable.</v>
      </c>
      <c r="AA7" s="144">
        <f>COUNTIF(D10:D14,"1")</f>
        <v>0</v>
      </c>
      <c r="AB7" s="149">
        <f>AA7/SUM(AA7,AC7,AE7,AG7)</f>
        <v>0</v>
      </c>
      <c r="AC7" s="144">
        <f>COUNTIF(D10:D14,"2")</f>
        <v>0</v>
      </c>
      <c r="AD7" s="149">
        <f>AC7/SUM(AC7+AA7+AE7+AG7)</f>
        <v>0</v>
      </c>
      <c r="AE7" s="144">
        <f>COUNTIF(D10:D14,"3")</f>
        <v>5</v>
      </c>
      <c r="AF7" s="149">
        <f>AE7/SUM(AA7+AC7+AE7+AG7)</f>
        <v>1</v>
      </c>
      <c r="AG7" s="144">
        <f>COUNTIF(D10:D14,"4")</f>
        <v>0</v>
      </c>
      <c r="AH7" s="149">
        <f>AG7/SUM(AA7+AC7+AE7+AG7)</f>
        <v>0</v>
      </c>
    </row>
    <row r="8" spans="1:34" ht="65.25" customHeight="1" thickBot="1" x14ac:dyDescent="0.25">
      <c r="A8" s="304"/>
      <c r="B8" s="310"/>
      <c r="C8" s="107" t="s">
        <v>155</v>
      </c>
      <c r="D8" s="22">
        <v>3</v>
      </c>
      <c r="E8" s="187" t="s">
        <v>430</v>
      </c>
      <c r="F8" s="204" t="s">
        <v>516</v>
      </c>
      <c r="G8" s="186" t="s">
        <v>608</v>
      </c>
      <c r="H8" s="186"/>
      <c r="I8" s="186"/>
      <c r="J8" s="23">
        <v>2</v>
      </c>
      <c r="K8" s="23">
        <v>3</v>
      </c>
      <c r="L8" s="23">
        <v>1</v>
      </c>
      <c r="M8" s="31">
        <f t="shared" si="0"/>
        <v>6</v>
      </c>
      <c r="N8" s="29"/>
      <c r="O8" s="27"/>
      <c r="Q8" s="24" t="str">
        <f t="shared" si="1"/>
        <v/>
      </c>
      <c r="AA8" s="144">
        <f>COUNTIF(D15:D22,"1")</f>
        <v>1</v>
      </c>
      <c r="AB8" s="149">
        <f>AA8/SUM(AA8+AC8+AE8+AG8)</f>
        <v>0.125</v>
      </c>
      <c r="AC8" s="144">
        <f>COUNTIF(D15:D22,"2")</f>
        <v>0</v>
      </c>
      <c r="AD8" s="149">
        <f t="shared" ref="AD8:AD28" si="2">AC8/SUM(AC8+AA8+AE8+AG8)</f>
        <v>0</v>
      </c>
      <c r="AE8" s="144">
        <f>COUNTIF(D15:D22,"3")</f>
        <v>7</v>
      </c>
      <c r="AF8" s="149">
        <f t="shared" ref="AF8:AF28" si="3">AE8/SUM(AA8+AC8+AE8+AG8)</f>
        <v>0.875</v>
      </c>
      <c r="AG8" s="144">
        <f>COUNTIF(D15:D22,"4")</f>
        <v>0</v>
      </c>
      <c r="AH8" s="149">
        <f t="shared" ref="AH8:AH27" si="4">AG8/SUM(AA8+AC8+AE8+AG8)</f>
        <v>0</v>
      </c>
    </row>
    <row r="9" spans="1:34" ht="65.25" customHeight="1" thickBot="1" x14ac:dyDescent="0.25">
      <c r="A9" s="304"/>
      <c r="B9" s="310"/>
      <c r="C9" s="107" t="s">
        <v>156</v>
      </c>
      <c r="D9" s="22">
        <v>3</v>
      </c>
      <c r="E9" s="187" t="s">
        <v>431</v>
      </c>
      <c r="F9" s="186" t="s">
        <v>515</v>
      </c>
      <c r="G9" s="186" t="s">
        <v>609</v>
      </c>
      <c r="H9" s="186"/>
      <c r="I9" s="186"/>
      <c r="J9" s="23">
        <v>1</v>
      </c>
      <c r="K9" s="23">
        <v>1</v>
      </c>
      <c r="L9" s="23">
        <v>2</v>
      </c>
      <c r="M9" s="31">
        <f t="shared" si="0"/>
        <v>4</v>
      </c>
      <c r="N9" s="29"/>
      <c r="O9" s="27"/>
      <c r="Q9" s="24" t="str">
        <f t="shared" si="1"/>
        <v/>
      </c>
      <c r="AA9" s="144">
        <f>COUNTIF(D23:D26,"1")</f>
        <v>0</v>
      </c>
      <c r="AB9" s="149">
        <f>AA9/SUM(AA9+AC9+AE9+AG9)</f>
        <v>0</v>
      </c>
      <c r="AC9" s="144">
        <f>COUNTIF(D23:D26,"2")</f>
        <v>0</v>
      </c>
      <c r="AD9" s="149">
        <f t="shared" si="2"/>
        <v>0</v>
      </c>
      <c r="AE9" s="144">
        <f>COUNTIF(D23:D26,"3")</f>
        <v>4</v>
      </c>
      <c r="AF9" s="149">
        <f t="shared" si="3"/>
        <v>1</v>
      </c>
      <c r="AG9" s="144">
        <f>COUNTIF(D23:D26,"4")</f>
        <v>0</v>
      </c>
      <c r="AH9" s="149">
        <f t="shared" si="4"/>
        <v>0</v>
      </c>
    </row>
    <row r="10" spans="1:34" ht="65.25" customHeight="1" thickBot="1" x14ac:dyDescent="0.25">
      <c r="A10" s="304"/>
      <c r="B10" s="310" t="s">
        <v>157</v>
      </c>
      <c r="C10" s="106" t="s">
        <v>158</v>
      </c>
      <c r="D10" s="22">
        <v>3</v>
      </c>
      <c r="E10" s="187" t="s">
        <v>432</v>
      </c>
      <c r="F10" s="204" t="s">
        <v>517</v>
      </c>
      <c r="G10" s="186" t="s">
        <v>610</v>
      </c>
      <c r="H10" s="186"/>
      <c r="I10" s="186"/>
      <c r="J10" s="23">
        <v>4</v>
      </c>
      <c r="K10" s="23">
        <v>3</v>
      </c>
      <c r="L10" s="23">
        <v>3</v>
      </c>
      <c r="M10" s="31">
        <f t="shared" si="0"/>
        <v>10</v>
      </c>
      <c r="N10" s="29" t="s">
        <v>136</v>
      </c>
      <c r="O10" s="27">
        <v>5</v>
      </c>
      <c r="Q10" s="24" t="str">
        <f t="shared" si="1"/>
        <v>La institución evalúa periódicamente la eficiencia y pertinencia de los criterios establecidos para su manejo y Se trabaja en equipo y se aplican distintas formas para resolver los problemas.</v>
      </c>
      <c r="AA10" s="144">
        <f>COUNTIF(D27:D35,"1")</f>
        <v>0</v>
      </c>
      <c r="AB10" s="149">
        <f>AA10/SUM(AA10+AC10+AE10+AG10)</f>
        <v>0</v>
      </c>
      <c r="AC10" s="144">
        <f>COUNTIF(D27:D35,"2")</f>
        <v>0</v>
      </c>
      <c r="AD10" s="149">
        <f t="shared" si="2"/>
        <v>0</v>
      </c>
      <c r="AE10" s="144">
        <f>COUNTIF(D27:D35,"3")</f>
        <v>9</v>
      </c>
      <c r="AF10" s="149">
        <f t="shared" si="3"/>
        <v>1</v>
      </c>
      <c r="AG10" s="144">
        <f>COUNTIF(D27:D35,"4")</f>
        <v>0</v>
      </c>
      <c r="AH10" s="149">
        <f t="shared" si="4"/>
        <v>0</v>
      </c>
    </row>
    <row r="11" spans="1:34" ht="65.25" customHeight="1" thickBot="1" x14ac:dyDescent="0.25">
      <c r="A11" s="304"/>
      <c r="B11" s="310"/>
      <c r="C11" s="107" t="s">
        <v>159</v>
      </c>
      <c r="D11" s="22">
        <v>3</v>
      </c>
      <c r="E11" s="187" t="s">
        <v>611</v>
      </c>
      <c r="F11" s="204" t="s">
        <v>518</v>
      </c>
      <c r="G11" s="186" t="s">
        <v>612</v>
      </c>
      <c r="H11" s="186"/>
      <c r="I11" s="186"/>
      <c r="J11" s="23">
        <v>2</v>
      </c>
      <c r="K11" s="23">
        <v>2</v>
      </c>
      <c r="L11" s="23">
        <v>3</v>
      </c>
      <c r="M11" s="31">
        <f t="shared" si="0"/>
        <v>7</v>
      </c>
      <c r="N11" s="29"/>
      <c r="O11" s="27"/>
      <c r="Q11" s="24" t="str">
        <f t="shared" si="1"/>
        <v/>
      </c>
      <c r="AA11" s="144">
        <f>COUNTIF(D36:D39,"1")</f>
        <v>0</v>
      </c>
      <c r="AB11" s="149">
        <f>AA11/SUM(AA11+AC11+AE11+AG11)</f>
        <v>0</v>
      </c>
      <c r="AC11" s="144">
        <f>COUNTIF(D36:D39,"2")</f>
        <v>1</v>
      </c>
      <c r="AD11" s="149">
        <f t="shared" si="2"/>
        <v>0.25</v>
      </c>
      <c r="AE11" s="144">
        <f>COUNTIF(D36:D39,"3")</f>
        <v>3</v>
      </c>
      <c r="AF11" s="149">
        <f t="shared" si="3"/>
        <v>0.75</v>
      </c>
      <c r="AG11" s="144">
        <f>COUNTIF(D36:D39,"4")</f>
        <v>0</v>
      </c>
      <c r="AH11" s="149">
        <f t="shared" si="4"/>
        <v>0</v>
      </c>
    </row>
    <row r="12" spans="1:34" ht="65.25" customHeight="1" thickBot="1" x14ac:dyDescent="0.25">
      <c r="A12" s="304"/>
      <c r="B12" s="310"/>
      <c r="C12" s="107" t="s">
        <v>160</v>
      </c>
      <c r="D12" s="22">
        <v>3</v>
      </c>
      <c r="E12" s="187" t="s">
        <v>433</v>
      </c>
      <c r="F12" s="186" t="s">
        <v>518</v>
      </c>
      <c r="G12" s="186" t="s">
        <v>709</v>
      </c>
      <c r="H12" s="186"/>
      <c r="I12" s="186"/>
      <c r="J12" s="23">
        <v>4</v>
      </c>
      <c r="K12" s="23">
        <v>3</v>
      </c>
      <c r="L12" s="23">
        <v>3</v>
      </c>
      <c r="M12" s="31">
        <f t="shared" si="0"/>
        <v>10</v>
      </c>
      <c r="N12" s="29" t="s">
        <v>136</v>
      </c>
      <c r="O12" s="27">
        <v>6</v>
      </c>
      <c r="Q12" s="24" t="str">
        <f t="shared" si="1"/>
        <v>La institución evalúa periódicamente la aplicación articulada de la estrategia pedagógica, así como su coherencia con la misión, la visión y los principios institucionales. Con base en ello, introduce ajustes pertinentes.</v>
      </c>
      <c r="AA12" s="151">
        <f>SUM(AA6:AA11)</f>
        <v>1</v>
      </c>
      <c r="AB12" s="152">
        <f>AA12/SUM(AA12+AC12+AE12+AG12)</f>
        <v>2.9411764705882353E-2</v>
      </c>
      <c r="AC12" s="151">
        <f>SUM(AC6:AC11)</f>
        <v>1</v>
      </c>
      <c r="AD12" s="152">
        <f t="shared" si="2"/>
        <v>2.9411764705882353E-2</v>
      </c>
      <c r="AE12" s="151">
        <f>SUM(AE6:AE11)</f>
        <v>32</v>
      </c>
      <c r="AF12" s="152">
        <f t="shared" si="3"/>
        <v>0.94117647058823528</v>
      </c>
      <c r="AG12" s="151">
        <f>SUM(AG6:AG11)</f>
        <v>0</v>
      </c>
      <c r="AH12" s="152">
        <f>AG12/SUM(AA12+AC12+AE12+AG12)</f>
        <v>0</v>
      </c>
    </row>
    <row r="13" spans="1:34" ht="65.25" customHeight="1" thickBot="1" x14ac:dyDescent="0.25">
      <c r="A13" s="304"/>
      <c r="B13" s="310"/>
      <c r="C13" s="107" t="s">
        <v>161</v>
      </c>
      <c r="D13" s="22">
        <v>3</v>
      </c>
      <c r="E13" s="187" t="s">
        <v>613</v>
      </c>
      <c r="F13" s="186" t="s">
        <v>519</v>
      </c>
      <c r="G13" s="186" t="s">
        <v>614</v>
      </c>
      <c r="H13" s="186"/>
      <c r="I13" s="186"/>
      <c r="J13" s="23">
        <v>1</v>
      </c>
      <c r="K13" s="23">
        <v>1</v>
      </c>
      <c r="L13" s="23">
        <v>3</v>
      </c>
      <c r="M13" s="31">
        <f t="shared" si="0"/>
        <v>5</v>
      </c>
      <c r="N13" s="29"/>
      <c r="O13" s="27"/>
      <c r="Q13" s="24"/>
      <c r="AA13" s="144">
        <f>COUNTIF(D40:D44,"1")</f>
        <v>0</v>
      </c>
      <c r="AB13" s="144">
        <f>AA13/SUM(AA13,AC13,AE13,AG13)</f>
        <v>0</v>
      </c>
      <c r="AC13" s="144">
        <f>COUNTIF(D40:D44,"2")</f>
        <v>0</v>
      </c>
      <c r="AD13" s="144">
        <f t="shared" si="2"/>
        <v>0</v>
      </c>
      <c r="AE13" s="144">
        <f>COUNTIF(D40:D44,"3")</f>
        <v>5</v>
      </c>
      <c r="AF13" s="144">
        <f t="shared" si="3"/>
        <v>1</v>
      </c>
      <c r="AG13" s="144">
        <f>COUNTIF(D40:D44,"4")</f>
        <v>0</v>
      </c>
      <c r="AH13" s="144">
        <f t="shared" si="4"/>
        <v>0</v>
      </c>
    </row>
    <row r="14" spans="1:34" ht="65.25" customHeight="1" thickBot="1" x14ac:dyDescent="0.25">
      <c r="A14" s="304"/>
      <c r="B14" s="310"/>
      <c r="C14" s="107" t="s">
        <v>162</v>
      </c>
      <c r="D14" s="22">
        <v>3</v>
      </c>
      <c r="E14" s="187" t="s">
        <v>615</v>
      </c>
      <c r="F14" s="186" t="s">
        <v>520</v>
      </c>
      <c r="G14" s="186" t="s">
        <v>710</v>
      </c>
      <c r="H14" s="186"/>
      <c r="I14" s="186"/>
      <c r="J14" s="23">
        <v>3</v>
      </c>
      <c r="K14" s="23">
        <v>4</v>
      </c>
      <c r="L14" s="23">
        <v>4</v>
      </c>
      <c r="M14" s="31">
        <f t="shared" si="0"/>
        <v>11</v>
      </c>
      <c r="N14" s="29" t="s">
        <v>136</v>
      </c>
      <c r="O14" s="27">
        <v>4</v>
      </c>
      <c r="Q14" s="24"/>
      <c r="AA14" s="144">
        <f>COUNTIF(D45:D48,"1")</f>
        <v>0</v>
      </c>
      <c r="AB14" s="144">
        <f t="shared" ref="AB14:AB28" si="5">AA14/SUM(AA14+AC14+AE14+AG14)</f>
        <v>0</v>
      </c>
      <c r="AC14" s="144">
        <f>COUNTIF(D45:D48,"2")</f>
        <v>1</v>
      </c>
      <c r="AD14" s="144">
        <f t="shared" si="2"/>
        <v>0.25</v>
      </c>
      <c r="AE14" s="144">
        <f>COUNTIF(D45:D48,"3")</f>
        <v>3</v>
      </c>
      <c r="AF14" s="144">
        <f t="shared" si="3"/>
        <v>0.75</v>
      </c>
      <c r="AG14" s="144">
        <f>COUNTIF(D45:D48,"4")</f>
        <v>0</v>
      </c>
      <c r="AH14" s="144">
        <f t="shared" si="4"/>
        <v>0</v>
      </c>
    </row>
    <row r="15" spans="1:34" ht="65.25" customHeight="1" thickBot="1" x14ac:dyDescent="0.25">
      <c r="A15" s="304"/>
      <c r="B15" s="310" t="s">
        <v>163</v>
      </c>
      <c r="C15" s="111" t="s">
        <v>164</v>
      </c>
      <c r="D15" s="22">
        <v>3</v>
      </c>
      <c r="E15" s="187" t="s">
        <v>434</v>
      </c>
      <c r="F15" s="186" t="s">
        <v>521</v>
      </c>
      <c r="G15" s="186" t="s">
        <v>616</v>
      </c>
      <c r="H15" s="186"/>
      <c r="I15" s="186"/>
      <c r="J15" s="23">
        <v>3</v>
      </c>
      <c r="K15" s="23">
        <v>1</v>
      </c>
      <c r="L15" s="23">
        <v>2</v>
      </c>
      <c r="M15" s="31">
        <f t="shared" si="0"/>
        <v>6</v>
      </c>
      <c r="N15" s="29"/>
      <c r="O15" s="27"/>
      <c r="Q15" s="24"/>
      <c r="AA15" s="144">
        <f>COUNTIF(D49:D52,"1")</f>
        <v>0</v>
      </c>
      <c r="AB15" s="144">
        <f t="shared" si="5"/>
        <v>0</v>
      </c>
      <c r="AC15" s="144">
        <f>COUNTIF(D49:D52,"2")</f>
        <v>0</v>
      </c>
      <c r="AD15" s="144">
        <f t="shared" si="2"/>
        <v>0</v>
      </c>
      <c r="AE15" s="144">
        <f>COUNTIF(D49:D52,"3")</f>
        <v>4</v>
      </c>
      <c r="AF15" s="144">
        <f t="shared" si="3"/>
        <v>1</v>
      </c>
      <c r="AG15" s="144">
        <f>COUNTIF(D49:D52,"4")</f>
        <v>0</v>
      </c>
      <c r="AH15" s="144">
        <f t="shared" si="4"/>
        <v>0</v>
      </c>
    </row>
    <row r="16" spans="1:34" ht="65.25" customHeight="1" thickBot="1" x14ac:dyDescent="0.25">
      <c r="A16" s="304"/>
      <c r="B16" s="310"/>
      <c r="C16" s="112" t="s">
        <v>165</v>
      </c>
      <c r="D16" s="22">
        <v>3</v>
      </c>
      <c r="E16" s="187" t="s">
        <v>522</v>
      </c>
      <c r="F16" s="186" t="s">
        <v>523</v>
      </c>
      <c r="G16" s="186" t="s">
        <v>617</v>
      </c>
      <c r="H16" s="186"/>
      <c r="I16" s="186"/>
      <c r="J16" s="23">
        <v>3</v>
      </c>
      <c r="K16" s="23">
        <v>2</v>
      </c>
      <c r="L16" s="23">
        <v>2</v>
      </c>
      <c r="M16" s="31">
        <f t="shared" si="0"/>
        <v>7</v>
      </c>
      <c r="N16" s="29"/>
      <c r="O16" s="27"/>
      <c r="Q16" s="24"/>
      <c r="AA16" s="144">
        <f>COUNTIF(D53:D58,"1")</f>
        <v>0</v>
      </c>
      <c r="AB16" s="144">
        <f t="shared" si="5"/>
        <v>0</v>
      </c>
      <c r="AC16" s="144">
        <f>COUNTIF(D53:D58,"2")</f>
        <v>1</v>
      </c>
      <c r="AD16" s="144">
        <f t="shared" si="2"/>
        <v>0.16666666666666666</v>
      </c>
      <c r="AE16" s="144">
        <f>COUNTIF(D53:D58,"3")</f>
        <v>5</v>
      </c>
      <c r="AF16" s="144">
        <f t="shared" si="3"/>
        <v>0.83333333333333337</v>
      </c>
      <c r="AG16" s="144">
        <f>COUNTIF(D53:D58,"4")</f>
        <v>0</v>
      </c>
      <c r="AH16" s="144">
        <f t="shared" si="4"/>
        <v>0</v>
      </c>
    </row>
    <row r="17" spans="1:44" ht="65.25" customHeight="1" thickBot="1" x14ac:dyDescent="0.25">
      <c r="A17" s="304"/>
      <c r="B17" s="310"/>
      <c r="C17" s="112" t="s">
        <v>166</v>
      </c>
      <c r="D17" s="22">
        <v>3</v>
      </c>
      <c r="E17" s="187" t="s">
        <v>435</v>
      </c>
      <c r="F17" s="186" t="s">
        <v>524</v>
      </c>
      <c r="G17" s="186" t="s">
        <v>618</v>
      </c>
      <c r="H17" s="186"/>
      <c r="I17" s="186"/>
      <c r="J17" s="23">
        <v>1</v>
      </c>
      <c r="K17" s="23">
        <v>2</v>
      </c>
      <c r="L17" s="23">
        <v>2</v>
      </c>
      <c r="M17" s="31">
        <f t="shared" si="0"/>
        <v>5</v>
      </c>
      <c r="N17" s="29"/>
      <c r="O17" s="27"/>
      <c r="Q17" s="24"/>
      <c r="AA17" s="151">
        <f>SUM(AA13:AA16)</f>
        <v>0</v>
      </c>
      <c r="AB17" s="152">
        <f t="shared" si="5"/>
        <v>0</v>
      </c>
      <c r="AC17" s="151">
        <f>SUM(AC13:AC16)</f>
        <v>2</v>
      </c>
      <c r="AD17" s="152">
        <f t="shared" si="2"/>
        <v>0.10526315789473684</v>
      </c>
      <c r="AE17" s="151">
        <f>SUM(AE13:AE16)</f>
        <v>17</v>
      </c>
      <c r="AF17" s="152">
        <f t="shared" si="3"/>
        <v>0.89473684210526316</v>
      </c>
      <c r="AG17" s="151">
        <f>SUM(AG13:AG16)</f>
        <v>0</v>
      </c>
      <c r="AH17" s="152">
        <f>AG17/SUM(AA17+AC17+AE17+AG17)</f>
        <v>0</v>
      </c>
    </row>
    <row r="18" spans="1:44" ht="65.25" customHeight="1" thickBot="1" x14ac:dyDescent="0.25">
      <c r="A18" s="304"/>
      <c r="B18" s="310"/>
      <c r="C18" s="112" t="s">
        <v>167</v>
      </c>
      <c r="D18" s="22">
        <v>3</v>
      </c>
      <c r="E18" s="187" t="s">
        <v>525</v>
      </c>
      <c r="F18" s="186" t="s">
        <v>526</v>
      </c>
      <c r="G18" s="186" t="s">
        <v>619</v>
      </c>
      <c r="H18" s="186"/>
      <c r="I18" s="186"/>
      <c r="J18" s="23">
        <v>3</v>
      </c>
      <c r="K18" s="23">
        <v>1</v>
      </c>
      <c r="L18" s="23">
        <v>1</v>
      </c>
      <c r="M18" s="31">
        <f t="shared" si="0"/>
        <v>5</v>
      </c>
      <c r="N18" s="29"/>
      <c r="O18" s="27"/>
      <c r="Q18" s="24"/>
      <c r="AA18" s="144">
        <f>COUNTIF(D59:D61,"1")</f>
        <v>0</v>
      </c>
      <c r="AB18" s="144">
        <f t="shared" si="5"/>
        <v>0</v>
      </c>
      <c r="AC18" s="144">
        <f>COUNTIF(D59:D61,"2")</f>
        <v>1</v>
      </c>
      <c r="AD18" s="144">
        <f t="shared" si="2"/>
        <v>0.33333333333333331</v>
      </c>
      <c r="AE18" s="144">
        <f>COUNTIF(D59:D61,"3")</f>
        <v>2</v>
      </c>
      <c r="AF18" s="144">
        <f t="shared" si="3"/>
        <v>0.66666666666666663</v>
      </c>
      <c r="AG18" s="144">
        <f>COUNTIF(D59:D61,"4")</f>
        <v>0</v>
      </c>
      <c r="AH18" s="144">
        <f t="shared" si="4"/>
        <v>0</v>
      </c>
    </row>
    <row r="19" spans="1:44" ht="65.25" customHeight="1" thickBot="1" x14ac:dyDescent="0.25">
      <c r="A19" s="304"/>
      <c r="B19" s="310"/>
      <c r="C19" s="112" t="s">
        <v>168</v>
      </c>
      <c r="D19" s="22">
        <v>1</v>
      </c>
      <c r="E19" s="187" t="s">
        <v>436</v>
      </c>
      <c r="F19" s="186" t="s">
        <v>527</v>
      </c>
      <c r="G19" s="186" t="s">
        <v>410</v>
      </c>
      <c r="H19" s="186"/>
      <c r="I19" s="186"/>
      <c r="J19" s="23">
        <v>4</v>
      </c>
      <c r="K19" s="23">
        <v>3</v>
      </c>
      <c r="L19" s="23">
        <v>3</v>
      </c>
      <c r="M19" s="31">
        <f t="shared" si="0"/>
        <v>10</v>
      </c>
      <c r="N19" s="29" t="s">
        <v>136</v>
      </c>
      <c r="O19" s="27">
        <v>10</v>
      </c>
      <c r="Q19" s="24"/>
      <c r="AA19" s="144">
        <f>COUNTIF(D62:D68,"1")</f>
        <v>0</v>
      </c>
      <c r="AB19" s="144">
        <f t="shared" si="5"/>
        <v>0</v>
      </c>
      <c r="AC19" s="144">
        <f>COUNTIF(D62:D68,"2")</f>
        <v>0</v>
      </c>
      <c r="AD19" s="144">
        <f t="shared" si="2"/>
        <v>0</v>
      </c>
      <c r="AE19" s="144">
        <f>COUNTIF(D62:D68,"3")</f>
        <v>7</v>
      </c>
      <c r="AF19" s="144">
        <f t="shared" si="3"/>
        <v>1</v>
      </c>
      <c r="AG19" s="144">
        <f>COUNTIF(D62:D68,"4")</f>
        <v>0</v>
      </c>
      <c r="AH19" s="144">
        <f t="shared" si="4"/>
        <v>0</v>
      </c>
    </row>
    <row r="20" spans="1:44" ht="65.25" customHeight="1" thickBot="1" x14ac:dyDescent="0.25">
      <c r="A20" s="304"/>
      <c r="B20" s="310"/>
      <c r="C20" s="112" t="s">
        <v>169</v>
      </c>
      <c r="D20" s="22">
        <v>3</v>
      </c>
      <c r="E20" s="187" t="s">
        <v>437</v>
      </c>
      <c r="F20" s="186" t="s">
        <v>528</v>
      </c>
      <c r="G20" s="186" t="s">
        <v>620</v>
      </c>
      <c r="H20" s="186"/>
      <c r="I20" s="186"/>
      <c r="J20" s="23">
        <v>3</v>
      </c>
      <c r="K20" s="23">
        <v>2</v>
      </c>
      <c r="L20" s="23">
        <v>1</v>
      </c>
      <c r="M20" s="31">
        <f t="shared" si="0"/>
        <v>6</v>
      </c>
      <c r="N20" s="29"/>
      <c r="O20" s="27"/>
      <c r="Q20" s="24"/>
      <c r="AA20" s="144">
        <f>COUNTIF(D69:D70,"1")</f>
        <v>0</v>
      </c>
      <c r="AB20" s="144">
        <f t="shared" si="5"/>
        <v>0</v>
      </c>
      <c r="AC20" s="144">
        <f>COUNTIF(D69:D70,"2")</f>
        <v>0</v>
      </c>
      <c r="AD20" s="144">
        <f t="shared" si="2"/>
        <v>0</v>
      </c>
      <c r="AE20" s="144">
        <f>COUNTIF(D69:D70,"3")</f>
        <v>2</v>
      </c>
      <c r="AF20" s="144">
        <f t="shared" si="3"/>
        <v>1</v>
      </c>
      <c r="AG20" s="144">
        <f>COUNTIF(D69:D70,"4")</f>
        <v>0</v>
      </c>
      <c r="AH20" s="144">
        <f t="shared" si="4"/>
        <v>0</v>
      </c>
    </row>
    <row r="21" spans="1:44" ht="65.25" customHeight="1" thickBot="1" x14ac:dyDescent="0.25">
      <c r="A21" s="304"/>
      <c r="B21" s="310"/>
      <c r="C21" s="112" t="s">
        <v>170</v>
      </c>
      <c r="D21" s="22">
        <v>3</v>
      </c>
      <c r="E21" s="187" t="s">
        <v>438</v>
      </c>
      <c r="F21" s="186" t="s">
        <v>529</v>
      </c>
      <c r="G21" s="186" t="s">
        <v>622</v>
      </c>
      <c r="H21" s="186"/>
      <c r="I21" s="186"/>
      <c r="J21" s="23">
        <v>3</v>
      </c>
      <c r="K21" s="23">
        <v>3</v>
      </c>
      <c r="L21" s="23">
        <v>1</v>
      </c>
      <c r="M21" s="31">
        <f t="shared" si="0"/>
        <v>7</v>
      </c>
      <c r="N21" s="29"/>
      <c r="O21" s="27"/>
      <c r="Q21" s="24"/>
      <c r="AA21" s="144">
        <f>COUNTIF(D71:D80,"1")</f>
        <v>0</v>
      </c>
      <c r="AB21" s="144">
        <f t="shared" si="5"/>
        <v>0</v>
      </c>
      <c r="AC21" s="144">
        <f>COUNTIF(D71:D80,"2")</f>
        <v>1</v>
      </c>
      <c r="AD21" s="144">
        <f t="shared" si="2"/>
        <v>0.1</v>
      </c>
      <c r="AE21" s="144">
        <f>COUNTIF(D71:D80,"3")</f>
        <v>9</v>
      </c>
      <c r="AF21" s="144">
        <f t="shared" si="3"/>
        <v>0.9</v>
      </c>
      <c r="AG21" s="144">
        <f>COUNTIF(D71:D80,"4")</f>
        <v>0</v>
      </c>
      <c r="AH21" s="144">
        <f t="shared" si="4"/>
        <v>0</v>
      </c>
    </row>
    <row r="22" spans="1:44" ht="65.25" customHeight="1" thickBot="1" x14ac:dyDescent="0.25">
      <c r="A22" s="304"/>
      <c r="B22" s="310"/>
      <c r="C22" s="112" t="s">
        <v>171</v>
      </c>
      <c r="D22" s="22">
        <v>3</v>
      </c>
      <c r="E22" s="187" t="s">
        <v>439</v>
      </c>
      <c r="F22" s="186" t="s">
        <v>529</v>
      </c>
      <c r="G22" s="186" t="s">
        <v>621</v>
      </c>
      <c r="H22" s="186"/>
      <c r="I22" s="186"/>
      <c r="J22" s="23">
        <v>2</v>
      </c>
      <c r="K22" s="23">
        <v>3</v>
      </c>
      <c r="L22" s="23">
        <v>1</v>
      </c>
      <c r="M22" s="31">
        <f t="shared" si="0"/>
        <v>6</v>
      </c>
      <c r="N22" s="29"/>
      <c r="O22" s="27"/>
      <c r="Q22" s="24"/>
      <c r="AA22" s="144">
        <f>COUNTIF(D81:D84,"1")</f>
        <v>0</v>
      </c>
      <c r="AB22" s="144">
        <f t="shared" si="5"/>
        <v>0</v>
      </c>
      <c r="AC22" s="144">
        <f>COUNTIF(D81:D84,"2")</f>
        <v>1</v>
      </c>
      <c r="AD22" s="144">
        <f t="shared" si="2"/>
        <v>0.25</v>
      </c>
      <c r="AE22" s="144">
        <f>COUNTIF(D81:D84,"3")</f>
        <v>3</v>
      </c>
      <c r="AF22" s="144">
        <f t="shared" si="3"/>
        <v>0.75</v>
      </c>
      <c r="AG22" s="144">
        <f>COUNTIF(D81:D84,"4")</f>
        <v>0</v>
      </c>
      <c r="AH22" s="144">
        <f t="shared" si="4"/>
        <v>0</v>
      </c>
    </row>
    <row r="23" spans="1:44" ht="65.25" customHeight="1" thickBot="1" x14ac:dyDescent="0.25">
      <c r="A23" s="304"/>
      <c r="B23" s="310" t="s">
        <v>172</v>
      </c>
      <c r="C23" s="106" t="s">
        <v>173</v>
      </c>
      <c r="D23" s="22">
        <v>3</v>
      </c>
      <c r="E23" s="187" t="s">
        <v>440</v>
      </c>
      <c r="F23" s="186" t="s">
        <v>530</v>
      </c>
      <c r="G23" s="186" t="s">
        <v>623</v>
      </c>
      <c r="H23" s="186"/>
      <c r="I23" s="186"/>
      <c r="J23" s="23">
        <v>3</v>
      </c>
      <c r="K23" s="23">
        <v>2</v>
      </c>
      <c r="L23" s="23">
        <v>2</v>
      </c>
      <c r="M23" s="31">
        <f t="shared" si="0"/>
        <v>7</v>
      </c>
      <c r="N23" s="29"/>
      <c r="O23" s="27"/>
      <c r="Q23" s="24" t="str">
        <f t="shared" si="1"/>
        <v/>
      </c>
      <c r="AA23" s="151">
        <f>SUM(AA18:AA22)</f>
        <v>0</v>
      </c>
      <c r="AB23" s="152">
        <f t="shared" si="5"/>
        <v>0</v>
      </c>
      <c r="AC23" s="151">
        <f>SUM(AC18:AC22)</f>
        <v>3</v>
      </c>
      <c r="AD23" s="152">
        <f t="shared" si="2"/>
        <v>0.11538461538461539</v>
      </c>
      <c r="AE23" s="151">
        <f>SUM(AE18:AE22)</f>
        <v>23</v>
      </c>
      <c r="AF23" s="152">
        <f t="shared" si="3"/>
        <v>0.88461538461538458</v>
      </c>
      <c r="AG23" s="151">
        <f>SUM(AG18:AG22)</f>
        <v>0</v>
      </c>
      <c r="AH23" s="152">
        <f>AG23/SUM(AA23+AC23+AE23+AG23)</f>
        <v>0</v>
      </c>
    </row>
    <row r="24" spans="1:44" ht="65.25" customHeight="1" thickBot="1" x14ac:dyDescent="0.25">
      <c r="A24" s="304"/>
      <c r="B24" s="310"/>
      <c r="C24" s="107" t="s">
        <v>174</v>
      </c>
      <c r="D24" s="22">
        <v>3</v>
      </c>
      <c r="E24" s="187" t="s">
        <v>624</v>
      </c>
      <c r="F24" s="186" t="s">
        <v>531</v>
      </c>
      <c r="G24" s="186" t="s">
        <v>625</v>
      </c>
      <c r="H24" s="186"/>
      <c r="I24" s="186"/>
      <c r="J24" s="23">
        <v>3</v>
      </c>
      <c r="K24" s="23">
        <v>2</v>
      </c>
      <c r="L24" s="23">
        <v>1</v>
      </c>
      <c r="M24" s="31">
        <f t="shared" si="0"/>
        <v>6</v>
      </c>
      <c r="N24" s="29"/>
      <c r="O24" s="27"/>
      <c r="Q24" s="24" t="str">
        <f t="shared" si="1"/>
        <v/>
      </c>
      <c r="AA24" s="144">
        <f>COUNTIF(D85:D88,"1")</f>
        <v>0</v>
      </c>
      <c r="AB24" s="144">
        <f t="shared" si="5"/>
        <v>0</v>
      </c>
      <c r="AC24" s="144">
        <f>COUNTIF(D85:D88,"2")</f>
        <v>0</v>
      </c>
      <c r="AD24" s="144">
        <f t="shared" si="2"/>
        <v>0</v>
      </c>
      <c r="AE24" s="144">
        <f>COUNTIF(D85:D88,"3")</f>
        <v>4</v>
      </c>
      <c r="AF24" s="144">
        <f t="shared" si="3"/>
        <v>1</v>
      </c>
      <c r="AG24" s="144">
        <f>COUNTIF(D85:D88,"4")</f>
        <v>0</v>
      </c>
      <c r="AH24" s="144">
        <f t="shared" si="4"/>
        <v>0</v>
      </c>
    </row>
    <row r="25" spans="1:44" ht="65.25" customHeight="1" thickBot="1" x14ac:dyDescent="0.25">
      <c r="A25" s="304"/>
      <c r="B25" s="310"/>
      <c r="C25" s="107" t="s">
        <v>175</v>
      </c>
      <c r="D25" s="22">
        <v>3</v>
      </c>
      <c r="E25" s="187" t="s">
        <v>441</v>
      </c>
      <c r="F25" s="186" t="s">
        <v>532</v>
      </c>
      <c r="G25" s="186" t="s">
        <v>626</v>
      </c>
      <c r="H25" s="186"/>
      <c r="I25" s="186"/>
      <c r="J25" s="23">
        <v>3</v>
      </c>
      <c r="K25" s="23">
        <v>2</v>
      </c>
      <c r="L25" s="23">
        <v>3</v>
      </c>
      <c r="M25" s="31">
        <f t="shared" si="0"/>
        <v>8</v>
      </c>
      <c r="N25" s="29"/>
      <c r="O25" s="27"/>
      <c r="Q25" s="24" t="str">
        <f t="shared" si="1"/>
        <v/>
      </c>
      <c r="AA25" s="144">
        <f>COUNTIF(D89:D92,"1")</f>
        <v>0</v>
      </c>
      <c r="AB25" s="144">
        <f t="shared" si="5"/>
        <v>0</v>
      </c>
      <c r="AC25" s="144">
        <f>COUNTIF(D89:D92,"2")</f>
        <v>0</v>
      </c>
      <c r="AD25" s="144">
        <f t="shared" si="2"/>
        <v>0</v>
      </c>
      <c r="AE25" s="144">
        <f>COUNTIF(D89:D92,"3")</f>
        <v>3</v>
      </c>
      <c r="AF25" s="144">
        <f t="shared" si="3"/>
        <v>1</v>
      </c>
      <c r="AG25" s="144">
        <f>COUNTIF(D89:D92,"4")</f>
        <v>0</v>
      </c>
      <c r="AH25" s="144">
        <f t="shared" si="4"/>
        <v>0</v>
      </c>
    </row>
    <row r="26" spans="1:44" ht="65.25" customHeight="1" thickBot="1" x14ac:dyDescent="0.25">
      <c r="A26" s="304"/>
      <c r="B26" s="310"/>
      <c r="C26" s="107" t="s">
        <v>176</v>
      </c>
      <c r="D26" s="22">
        <v>3</v>
      </c>
      <c r="E26" s="187" t="s">
        <v>442</v>
      </c>
      <c r="F26" s="186" t="s">
        <v>533</v>
      </c>
      <c r="G26" s="186" t="s">
        <v>627</v>
      </c>
      <c r="H26" s="186"/>
      <c r="I26" s="186"/>
      <c r="J26" s="23">
        <v>2</v>
      </c>
      <c r="K26" s="23">
        <v>4</v>
      </c>
      <c r="L26" s="23">
        <v>1</v>
      </c>
      <c r="M26" s="31">
        <f t="shared" ref="M26:M35" si="6">SUM(J26:L26)</f>
        <v>7</v>
      </c>
      <c r="N26" s="29"/>
      <c r="O26" s="27"/>
      <c r="Q26" s="24" t="str">
        <f t="shared" si="1"/>
        <v/>
      </c>
      <c r="AA26" s="144">
        <f>COUNTIF(D93:D95,"1")</f>
        <v>0</v>
      </c>
      <c r="AB26" s="144">
        <f t="shared" si="5"/>
        <v>0</v>
      </c>
      <c r="AC26" s="144">
        <f>COUNTIF(D93:D95,"2")</f>
        <v>0</v>
      </c>
      <c r="AD26" s="144">
        <f t="shared" si="2"/>
        <v>0</v>
      </c>
      <c r="AE26" s="144">
        <f>COUNTIF(D93:D95,"3")</f>
        <v>3</v>
      </c>
      <c r="AF26" s="144">
        <f t="shared" si="3"/>
        <v>1</v>
      </c>
      <c r="AG26" s="144">
        <f>COUNTIF(D93:D95,"4")</f>
        <v>0</v>
      </c>
      <c r="AH26" s="144">
        <f t="shared" si="4"/>
        <v>0</v>
      </c>
    </row>
    <row r="27" spans="1:44" ht="65.25" customHeight="1" thickBot="1" x14ac:dyDescent="0.25">
      <c r="A27" s="304"/>
      <c r="B27" s="290" t="s">
        <v>177</v>
      </c>
      <c r="C27" s="106" t="s">
        <v>178</v>
      </c>
      <c r="D27" s="22">
        <v>3</v>
      </c>
      <c r="E27" s="188" t="s">
        <v>443</v>
      </c>
      <c r="F27" s="186" t="s">
        <v>534</v>
      </c>
      <c r="G27" s="186" t="s">
        <v>628</v>
      </c>
      <c r="H27" s="186"/>
      <c r="I27" s="186"/>
      <c r="J27" s="23">
        <v>4</v>
      </c>
      <c r="K27" s="23">
        <v>1</v>
      </c>
      <c r="L27" s="23">
        <v>2</v>
      </c>
      <c r="M27" s="31">
        <f t="shared" si="6"/>
        <v>7</v>
      </c>
      <c r="N27" s="29"/>
      <c r="O27" s="27"/>
      <c r="Q27" s="24" t="str">
        <f t="shared" si="1"/>
        <v/>
      </c>
      <c r="AA27" s="144">
        <f>COUNTIF(D96:D98,"1")</f>
        <v>0</v>
      </c>
      <c r="AB27" s="144">
        <f t="shared" si="5"/>
        <v>0</v>
      </c>
      <c r="AC27" s="144">
        <f>COUNTIF(D96:D98,"2")</f>
        <v>0</v>
      </c>
      <c r="AD27" s="144">
        <f t="shared" si="2"/>
        <v>0</v>
      </c>
      <c r="AE27" s="144">
        <f>COUNTIF(D96:D98,"3")</f>
        <v>3</v>
      </c>
      <c r="AF27" s="144">
        <f t="shared" si="3"/>
        <v>1</v>
      </c>
      <c r="AG27" s="144">
        <f>COUNTIF(D96:D98,"4")</f>
        <v>0</v>
      </c>
      <c r="AH27" s="144">
        <f t="shared" si="4"/>
        <v>0</v>
      </c>
    </row>
    <row r="28" spans="1:44" ht="65.25" customHeight="1" thickBot="1" x14ac:dyDescent="0.25">
      <c r="A28" s="304"/>
      <c r="B28" s="290"/>
      <c r="C28" s="107" t="s">
        <v>179</v>
      </c>
      <c r="D28" s="22">
        <v>3</v>
      </c>
      <c r="E28" s="187" t="s">
        <v>444</v>
      </c>
      <c r="F28" s="186" t="s">
        <v>535</v>
      </c>
      <c r="G28" s="186" t="s">
        <v>629</v>
      </c>
      <c r="H28" s="186"/>
      <c r="I28" s="186"/>
      <c r="J28" s="23">
        <v>3</v>
      </c>
      <c r="K28" s="23">
        <v>3</v>
      </c>
      <c r="L28" s="23">
        <v>2</v>
      </c>
      <c r="M28" s="31">
        <f t="shared" si="6"/>
        <v>8</v>
      </c>
      <c r="N28" s="29"/>
      <c r="O28" s="27"/>
      <c r="Q28" s="24" t="str">
        <f t="shared" si="1"/>
        <v/>
      </c>
      <c r="AA28" s="150">
        <f>SUM(AA24:AA27)</f>
        <v>0</v>
      </c>
      <c r="AB28" s="152">
        <f t="shared" si="5"/>
        <v>0</v>
      </c>
      <c r="AC28" s="150">
        <f>SUM(AC24:AC27)</f>
        <v>0</v>
      </c>
      <c r="AD28" s="152">
        <f t="shared" si="2"/>
        <v>0</v>
      </c>
      <c r="AE28" s="150">
        <f>SUM(AE24:AE27)</f>
        <v>13</v>
      </c>
      <c r="AF28" s="152">
        <f t="shared" si="3"/>
        <v>1</v>
      </c>
      <c r="AG28" s="150">
        <f>SUM(AG24:AG27)</f>
        <v>0</v>
      </c>
      <c r="AH28" s="152">
        <f>AG28/SUM(AA28+AC28+AE28+AG28)</f>
        <v>0</v>
      </c>
    </row>
    <row r="29" spans="1:44" ht="65.25" customHeight="1" thickBot="1" x14ac:dyDescent="0.25">
      <c r="A29" s="304"/>
      <c r="B29" s="290"/>
      <c r="C29" s="107" t="s">
        <v>180</v>
      </c>
      <c r="D29" s="22">
        <v>3</v>
      </c>
      <c r="E29" s="187" t="s">
        <v>445</v>
      </c>
      <c r="F29" s="186" t="s">
        <v>536</v>
      </c>
      <c r="G29" s="186" t="s">
        <v>630</v>
      </c>
      <c r="H29" s="186"/>
      <c r="I29" s="186"/>
      <c r="J29" s="23">
        <v>4</v>
      </c>
      <c r="K29" s="23">
        <v>3</v>
      </c>
      <c r="L29" s="23">
        <v>2</v>
      </c>
      <c r="M29" s="31">
        <f t="shared" si="6"/>
        <v>9</v>
      </c>
      <c r="N29" s="29"/>
      <c r="O29" s="27"/>
      <c r="Q29" s="24" t="str">
        <f t="shared" si="1"/>
        <v/>
      </c>
    </row>
    <row r="30" spans="1:44" ht="65.25" customHeight="1" thickBot="1" x14ac:dyDescent="0.25">
      <c r="A30" s="304"/>
      <c r="B30" s="290"/>
      <c r="C30" s="107" t="s">
        <v>181</v>
      </c>
      <c r="D30" s="22">
        <v>3</v>
      </c>
      <c r="E30" s="187" t="s">
        <v>446</v>
      </c>
      <c r="F30" s="186" t="s">
        <v>537</v>
      </c>
      <c r="G30" s="186" t="s">
        <v>631</v>
      </c>
      <c r="H30" s="186"/>
      <c r="I30" s="186"/>
      <c r="J30" s="23">
        <v>3</v>
      </c>
      <c r="K30" s="23">
        <v>3</v>
      </c>
      <c r="L30" s="23">
        <v>2</v>
      </c>
      <c r="M30" s="31">
        <f t="shared" si="6"/>
        <v>8</v>
      </c>
      <c r="N30" s="29"/>
      <c r="O30" s="27"/>
      <c r="Q30" s="24" t="str">
        <f t="shared" si="1"/>
        <v/>
      </c>
      <c r="AJ30" s="327" t="s">
        <v>182</v>
      </c>
      <c r="AK30" s="323">
        <v>1</v>
      </c>
      <c r="AL30" s="324"/>
      <c r="AM30" s="323">
        <v>2</v>
      </c>
      <c r="AN30" s="324"/>
      <c r="AO30" s="323">
        <v>3</v>
      </c>
      <c r="AP30" s="324"/>
      <c r="AQ30" s="323">
        <v>4</v>
      </c>
      <c r="AR30" s="324"/>
    </row>
    <row r="31" spans="1:44" ht="65.25" customHeight="1" thickBot="1" x14ac:dyDescent="0.25">
      <c r="A31" s="304"/>
      <c r="B31" s="290"/>
      <c r="C31" s="107" t="s">
        <v>183</v>
      </c>
      <c r="D31" s="22">
        <v>3</v>
      </c>
      <c r="E31" s="187" t="s">
        <v>447</v>
      </c>
      <c r="F31" s="186" t="s">
        <v>538</v>
      </c>
      <c r="G31" s="186" t="s">
        <v>632</v>
      </c>
      <c r="H31" s="186"/>
      <c r="I31" s="186"/>
      <c r="J31" s="23">
        <v>4</v>
      </c>
      <c r="K31" s="23">
        <v>3</v>
      </c>
      <c r="L31" s="23">
        <v>3</v>
      </c>
      <c r="M31" s="31">
        <f t="shared" si="6"/>
        <v>10</v>
      </c>
      <c r="N31" s="29" t="s">
        <v>136</v>
      </c>
      <c r="O31" s="27">
        <v>9</v>
      </c>
      <c r="Q31" s="24" t="str">
        <f t="shared" si="1"/>
        <v>La institución revisa periódicamente el manual de convivencia en relación con su papel en la gestión del clima institucional y orienta los ajustes y mejoramientos al mismo.</v>
      </c>
      <c r="AJ31" s="328"/>
      <c r="AK31" s="145" t="s">
        <v>149</v>
      </c>
      <c r="AL31" s="145" t="s">
        <v>150</v>
      </c>
      <c r="AM31" s="145" t="s">
        <v>149</v>
      </c>
      <c r="AN31" s="145" t="s">
        <v>150</v>
      </c>
      <c r="AO31" s="145" t="s">
        <v>149</v>
      </c>
      <c r="AP31" s="145" t="s">
        <v>150</v>
      </c>
      <c r="AQ31" s="145" t="s">
        <v>149</v>
      </c>
      <c r="AR31" s="145" t="s">
        <v>150</v>
      </c>
    </row>
    <row r="32" spans="1:44" ht="65.25" customHeight="1" thickBot="1" x14ac:dyDescent="0.25">
      <c r="A32" s="304"/>
      <c r="B32" s="290"/>
      <c r="C32" s="107" t="s">
        <v>184</v>
      </c>
      <c r="D32" s="22">
        <v>3</v>
      </c>
      <c r="E32" s="187" t="s">
        <v>448</v>
      </c>
      <c r="F32" s="186" t="s">
        <v>539</v>
      </c>
      <c r="G32" s="186" t="s">
        <v>633</v>
      </c>
      <c r="H32" s="186"/>
      <c r="I32" s="186"/>
      <c r="J32" s="23">
        <v>2</v>
      </c>
      <c r="K32" s="23">
        <v>2</v>
      </c>
      <c r="L32" s="23">
        <v>2</v>
      </c>
      <c r="M32" s="31">
        <f t="shared" si="6"/>
        <v>6</v>
      </c>
      <c r="N32" s="29"/>
      <c r="O32" s="27"/>
      <c r="Q32" s="24" t="str">
        <f t="shared" si="1"/>
        <v/>
      </c>
      <c r="AJ32" s="146" t="s">
        <v>185</v>
      </c>
      <c r="AK32" s="147">
        <f>SUM(AA12)</f>
        <v>1</v>
      </c>
      <c r="AL32" s="148">
        <f>AK32/SUM(AK32,AM32,AO32,AQ32)</f>
        <v>2.9411764705882353E-2</v>
      </c>
      <c r="AM32" s="147">
        <f>SUM(AC12)</f>
        <v>1</v>
      </c>
      <c r="AN32" s="148">
        <f>AM32/SUM(AK32,AM32,AO32,AQ32)</f>
        <v>2.9411764705882353E-2</v>
      </c>
      <c r="AO32" s="147">
        <f>SUM(AE12)</f>
        <v>32</v>
      </c>
      <c r="AP32" s="148">
        <f>AO32/SUM(AK32,AM32,AO32,AQ32)</f>
        <v>0.94117647058823528</v>
      </c>
      <c r="AQ32" s="147">
        <f>SUM(AG12)</f>
        <v>0</v>
      </c>
      <c r="AR32" s="148">
        <f>AQ32/SUM(AK32,AM32,AO32,AQ32)</f>
        <v>0</v>
      </c>
    </row>
    <row r="33" spans="1:44" ht="65.25" customHeight="1" thickBot="1" x14ac:dyDescent="0.25">
      <c r="A33" s="304"/>
      <c r="B33" s="290"/>
      <c r="C33" s="107" t="s">
        <v>186</v>
      </c>
      <c r="D33" s="22">
        <v>3</v>
      </c>
      <c r="E33" s="187" t="s">
        <v>449</v>
      </c>
      <c r="F33" s="186" t="s">
        <v>540</v>
      </c>
      <c r="G33" s="186" t="s">
        <v>634</v>
      </c>
      <c r="H33" s="186"/>
      <c r="I33" s="186"/>
      <c r="J33" s="23">
        <v>3</v>
      </c>
      <c r="K33" s="23">
        <v>3</v>
      </c>
      <c r="L33" s="23">
        <v>3</v>
      </c>
      <c r="M33" s="31">
        <f t="shared" si="6"/>
        <v>9</v>
      </c>
      <c r="N33" s="29"/>
      <c r="O33" s="27"/>
      <c r="Q33" s="24"/>
      <c r="AJ33" s="146" t="s">
        <v>187</v>
      </c>
      <c r="AK33" s="147">
        <f>SUM(AA17)</f>
        <v>0</v>
      </c>
      <c r="AL33" s="148">
        <f>AK33/SUM(AK33,AM33,AO33,AQ33)</f>
        <v>0</v>
      </c>
      <c r="AM33" s="147">
        <f>SUM(AC17)</f>
        <v>2</v>
      </c>
      <c r="AN33" s="148">
        <f>AM33/SUM(AK33,AM33,AO33,AQ33)</f>
        <v>0.10526315789473684</v>
      </c>
      <c r="AO33" s="147">
        <f>SUM(AE17)</f>
        <v>17</v>
      </c>
      <c r="AP33" s="148">
        <f>AO33/SUM(AK33,AM33,AO33,AQ33)</f>
        <v>0.89473684210526316</v>
      </c>
      <c r="AQ33" s="147">
        <f>SUM(AG17)</f>
        <v>0</v>
      </c>
      <c r="AR33" s="148">
        <f>AQ33/SUM(AK33,AM33,AO33,AQ33)</f>
        <v>0</v>
      </c>
    </row>
    <row r="34" spans="1:44" ht="65.25" customHeight="1" thickBot="1" x14ac:dyDescent="0.25">
      <c r="A34" s="304"/>
      <c r="B34" s="290"/>
      <c r="C34" s="107" t="s">
        <v>188</v>
      </c>
      <c r="D34" s="22">
        <v>3</v>
      </c>
      <c r="E34" s="187" t="s">
        <v>451</v>
      </c>
      <c r="F34" s="186" t="s">
        <v>541</v>
      </c>
      <c r="G34" s="186" t="s">
        <v>635</v>
      </c>
      <c r="H34" s="186"/>
      <c r="I34" s="186"/>
      <c r="J34" s="23">
        <v>4</v>
      </c>
      <c r="K34" s="23">
        <v>3</v>
      </c>
      <c r="L34" s="23">
        <v>3</v>
      </c>
      <c r="M34" s="31">
        <f t="shared" si="6"/>
        <v>10</v>
      </c>
      <c r="N34" s="29" t="s">
        <v>136</v>
      </c>
      <c r="O34" s="27"/>
      <c r="Q34" s="24"/>
      <c r="AJ34" s="146" t="s">
        <v>189</v>
      </c>
      <c r="AK34" s="147">
        <f>SUM(AA23)</f>
        <v>0</v>
      </c>
      <c r="AL34" s="148">
        <f>AK34/SUM(AK34,AM34,AO34,AQ34)</f>
        <v>0</v>
      </c>
      <c r="AM34" s="147">
        <f>SUM(AC23)</f>
        <v>3</v>
      </c>
      <c r="AN34" s="148">
        <f>AM34/SUM(AK34,AM34,AO34,AQ34)</f>
        <v>0.11538461538461539</v>
      </c>
      <c r="AO34" s="147">
        <f>SUM(AE23)</f>
        <v>23</v>
      </c>
      <c r="AP34" s="148">
        <f>AO34/SUM(AK34,AM34,AO34,AQ34)</f>
        <v>0.88461538461538458</v>
      </c>
      <c r="AQ34" s="147">
        <f>SUM(AG23)</f>
        <v>0</v>
      </c>
      <c r="AR34" s="148">
        <f>AQ34/SUM(AK34,AM34,AO34,AQ34)</f>
        <v>0</v>
      </c>
    </row>
    <row r="35" spans="1:44" ht="65.25" customHeight="1" thickBot="1" x14ac:dyDescent="0.25">
      <c r="A35" s="304"/>
      <c r="B35" s="291"/>
      <c r="C35" s="107" t="s">
        <v>190</v>
      </c>
      <c r="D35" s="22">
        <v>3</v>
      </c>
      <c r="E35" s="187" t="s">
        <v>450</v>
      </c>
      <c r="F35" s="186" t="s">
        <v>542</v>
      </c>
      <c r="G35" s="186" t="s">
        <v>636</v>
      </c>
      <c r="H35" s="186"/>
      <c r="I35" s="186"/>
      <c r="J35" s="23">
        <v>4</v>
      </c>
      <c r="K35" s="23">
        <v>3</v>
      </c>
      <c r="L35" s="23">
        <v>3</v>
      </c>
      <c r="M35" s="31">
        <f t="shared" si="6"/>
        <v>10</v>
      </c>
      <c r="N35" s="29" t="s">
        <v>136</v>
      </c>
      <c r="O35" s="27"/>
      <c r="Q35" s="24" t="str">
        <f t="shared" si="1"/>
        <v/>
      </c>
      <c r="AJ35" s="146" t="s">
        <v>191</v>
      </c>
      <c r="AK35" s="147">
        <f>SUM(AA28)</f>
        <v>0</v>
      </c>
      <c r="AL35" s="148">
        <f>AK35/SUM(AK35,AM35,AO35,AQ35)</f>
        <v>0</v>
      </c>
      <c r="AM35" s="147">
        <f>SUM(AC28)</f>
        <v>0</v>
      </c>
      <c r="AN35" s="148">
        <f>AM35/SUM(AK35,AM35,AO35,AQ35)</f>
        <v>0</v>
      </c>
      <c r="AO35" s="147">
        <f>SUM(AE28)</f>
        <v>13</v>
      </c>
      <c r="AP35" s="148">
        <f>AO35/SUM(AK35,AM35,AO35,AQ35)</f>
        <v>1</v>
      </c>
      <c r="AQ35" s="147">
        <f>SUM(AG28)</f>
        <v>0</v>
      </c>
      <c r="AR35" s="148">
        <f>AQ35/SUM(AK35,AM35,AO35,AQ35)</f>
        <v>0</v>
      </c>
    </row>
    <row r="36" spans="1:44" ht="65.25" customHeight="1" thickBot="1" x14ac:dyDescent="0.25">
      <c r="A36" s="304"/>
      <c r="B36" s="320" t="s">
        <v>192</v>
      </c>
      <c r="C36" s="106" t="s">
        <v>193</v>
      </c>
      <c r="D36" s="22">
        <v>3</v>
      </c>
      <c r="E36" s="187" t="s">
        <v>452</v>
      </c>
      <c r="F36" s="186" t="s">
        <v>543</v>
      </c>
      <c r="G36" s="186" t="s">
        <v>637</v>
      </c>
      <c r="H36" s="186"/>
      <c r="I36" s="186"/>
      <c r="J36" s="23">
        <v>3</v>
      </c>
      <c r="K36" s="23">
        <v>3</v>
      </c>
      <c r="L36" s="23">
        <v>2</v>
      </c>
      <c r="M36" s="31">
        <f t="shared" ref="M36:M41" si="7">SUM(J36:L36)</f>
        <v>8</v>
      </c>
      <c r="N36" s="29"/>
      <c r="O36" s="27"/>
      <c r="Q36" s="24" t="str">
        <f t="shared" si="1"/>
        <v/>
      </c>
    </row>
    <row r="37" spans="1:44" ht="65.25" customHeight="1" thickBot="1" x14ac:dyDescent="0.25">
      <c r="A37" s="304"/>
      <c r="B37" s="290"/>
      <c r="C37" s="107" t="s">
        <v>194</v>
      </c>
      <c r="D37" s="22">
        <v>3</v>
      </c>
      <c r="E37" s="187" t="s">
        <v>453</v>
      </c>
      <c r="F37" s="186" t="s">
        <v>544</v>
      </c>
      <c r="G37" s="186" t="s">
        <v>638</v>
      </c>
      <c r="H37" s="186"/>
      <c r="I37" s="186"/>
      <c r="J37" s="23">
        <v>4</v>
      </c>
      <c r="K37" s="23">
        <v>4</v>
      </c>
      <c r="L37" s="23">
        <v>4</v>
      </c>
      <c r="M37" s="31">
        <f t="shared" si="7"/>
        <v>12</v>
      </c>
      <c r="N37" s="29" t="s">
        <v>136</v>
      </c>
      <c r="O37" s="27"/>
      <c r="Q37" s="24"/>
    </row>
    <row r="38" spans="1:44" ht="65.25" customHeight="1" thickBot="1" x14ac:dyDescent="0.25">
      <c r="A38" s="304"/>
      <c r="B38" s="290"/>
      <c r="C38" s="107" t="s">
        <v>195</v>
      </c>
      <c r="D38" s="22">
        <v>3</v>
      </c>
      <c r="E38" s="187" t="s">
        <v>454</v>
      </c>
      <c r="F38" s="186" t="s">
        <v>545</v>
      </c>
      <c r="G38" s="186" t="s">
        <v>639</v>
      </c>
      <c r="H38" s="186"/>
      <c r="I38" s="186"/>
      <c r="J38" s="23">
        <v>2</v>
      </c>
      <c r="K38" s="23">
        <v>2</v>
      </c>
      <c r="L38" s="23">
        <v>3</v>
      </c>
      <c r="M38" s="31">
        <f t="shared" si="7"/>
        <v>7</v>
      </c>
      <c r="N38" s="29"/>
      <c r="O38" s="27"/>
      <c r="Q38" s="24"/>
    </row>
    <row r="39" spans="1:44" ht="65.25" customHeight="1" thickBot="1" x14ac:dyDescent="0.25">
      <c r="A39" s="305"/>
      <c r="B39" s="290"/>
      <c r="C39" s="107" t="s">
        <v>196</v>
      </c>
      <c r="D39" s="22">
        <v>2</v>
      </c>
      <c r="E39" s="187" t="s">
        <v>455</v>
      </c>
      <c r="F39" s="186" t="s">
        <v>546</v>
      </c>
      <c r="G39" s="186" t="s">
        <v>640</v>
      </c>
      <c r="H39" s="186"/>
      <c r="I39" s="186"/>
      <c r="J39" s="23">
        <v>1</v>
      </c>
      <c r="K39" s="23">
        <v>2</v>
      </c>
      <c r="L39" s="23">
        <v>2</v>
      </c>
      <c r="M39" s="31">
        <f t="shared" si="7"/>
        <v>5</v>
      </c>
      <c r="N39" s="29"/>
      <c r="O39" s="27"/>
      <c r="Q39" s="24" t="str">
        <f t="shared" si="1"/>
        <v/>
      </c>
    </row>
    <row r="40" spans="1:44" ht="65.25" customHeight="1" thickBot="1" x14ac:dyDescent="0.25">
      <c r="A40" s="321" t="s">
        <v>197</v>
      </c>
      <c r="B40" s="297" t="s">
        <v>198</v>
      </c>
      <c r="C40" s="106" t="s">
        <v>199</v>
      </c>
      <c r="D40" s="22">
        <v>3</v>
      </c>
      <c r="E40" s="187" t="s">
        <v>456</v>
      </c>
      <c r="F40" s="186" t="s">
        <v>547</v>
      </c>
      <c r="G40" s="186" t="s">
        <v>641</v>
      </c>
      <c r="H40" s="186"/>
      <c r="I40" s="186"/>
      <c r="J40" s="117">
        <v>3</v>
      </c>
      <c r="K40" s="117">
        <v>4</v>
      </c>
      <c r="L40" s="117">
        <v>4</v>
      </c>
      <c r="M40" s="31">
        <f t="shared" si="7"/>
        <v>11</v>
      </c>
      <c r="N40" s="29" t="s">
        <v>136</v>
      </c>
      <c r="O40" s="118">
        <v>3</v>
      </c>
      <c r="Q40" s="24" t="str">
        <f t="shared" si="1"/>
        <v>El plan de estudios es articulado y coherente. Además, cuenta con mecanismos de seguimiento
y retroalimentación, a partir de los cuales se
mantienen su pertinencia, relevancia y calidad.</v>
      </c>
    </row>
    <row r="41" spans="1:44" ht="65.25" customHeight="1" thickBot="1" x14ac:dyDescent="0.25">
      <c r="A41" s="322"/>
      <c r="B41" s="297"/>
      <c r="C41" s="107" t="s">
        <v>200</v>
      </c>
      <c r="D41" s="119">
        <v>3</v>
      </c>
      <c r="E41" s="187" t="s">
        <v>457</v>
      </c>
      <c r="F41" s="186" t="s">
        <v>548</v>
      </c>
      <c r="G41" s="186" t="s">
        <v>642</v>
      </c>
      <c r="H41" s="186"/>
      <c r="I41" s="186"/>
      <c r="J41" s="120">
        <v>2</v>
      </c>
      <c r="K41" s="120">
        <v>3</v>
      </c>
      <c r="L41" s="120">
        <v>3</v>
      </c>
      <c r="M41" s="121">
        <f t="shared" si="7"/>
        <v>8</v>
      </c>
      <c r="N41" s="122"/>
      <c r="O41" s="123"/>
      <c r="Q41" s="24" t="str">
        <f t="shared" si="1"/>
        <v/>
      </c>
    </row>
    <row r="42" spans="1:44" ht="65.25" customHeight="1" thickBot="1" x14ac:dyDescent="0.25">
      <c r="A42" s="322"/>
      <c r="B42" s="297"/>
      <c r="C42" s="107" t="s">
        <v>201</v>
      </c>
      <c r="D42" s="22">
        <v>3</v>
      </c>
      <c r="E42" s="187" t="s">
        <v>458</v>
      </c>
      <c r="F42" s="186" t="s">
        <v>549</v>
      </c>
      <c r="G42" s="186" t="s">
        <v>643</v>
      </c>
      <c r="H42" s="186"/>
      <c r="I42" s="186"/>
      <c r="J42" s="117">
        <v>2</v>
      </c>
      <c r="K42" s="117">
        <v>2</v>
      </c>
      <c r="L42" s="117">
        <v>1</v>
      </c>
      <c r="M42" s="31">
        <f t="shared" ref="M42:M48" si="8">SUM(J42:L42)</f>
        <v>5</v>
      </c>
      <c r="N42" s="29"/>
      <c r="O42" s="118"/>
      <c r="Q42" s="24"/>
    </row>
    <row r="43" spans="1:44" ht="65.25" customHeight="1" thickBot="1" x14ac:dyDescent="0.25">
      <c r="A43" s="322"/>
      <c r="B43" s="297"/>
      <c r="C43" s="107" t="s">
        <v>202</v>
      </c>
      <c r="D43" s="22">
        <v>3</v>
      </c>
      <c r="E43" s="187" t="s">
        <v>459</v>
      </c>
      <c r="F43" s="186" t="s">
        <v>550</v>
      </c>
      <c r="G43" s="186" t="s">
        <v>644</v>
      </c>
      <c r="H43" s="186"/>
      <c r="I43" s="186"/>
      <c r="J43" s="117">
        <v>2</v>
      </c>
      <c r="K43" s="117">
        <v>1</v>
      </c>
      <c r="L43" s="117">
        <v>2</v>
      </c>
      <c r="M43" s="31">
        <f t="shared" si="8"/>
        <v>5</v>
      </c>
      <c r="N43" s="29"/>
      <c r="O43" s="118"/>
      <c r="Q43" s="24"/>
    </row>
    <row r="44" spans="1:44" ht="65.25" customHeight="1" thickBot="1" x14ac:dyDescent="0.25">
      <c r="A44" s="322"/>
      <c r="B44" s="297"/>
      <c r="C44" s="107" t="s">
        <v>203</v>
      </c>
      <c r="D44" s="22">
        <v>3</v>
      </c>
      <c r="E44" s="187" t="s">
        <v>460</v>
      </c>
      <c r="F44" s="186" t="s">
        <v>551</v>
      </c>
      <c r="G44" s="186" t="s">
        <v>645</v>
      </c>
      <c r="H44" s="186"/>
      <c r="I44" s="186"/>
      <c r="J44" s="117">
        <v>3</v>
      </c>
      <c r="K44" s="117">
        <v>2</v>
      </c>
      <c r="L44" s="117">
        <v>2</v>
      </c>
      <c r="M44" s="31">
        <f t="shared" si="8"/>
        <v>7</v>
      </c>
      <c r="N44" s="29"/>
      <c r="O44" s="118"/>
      <c r="Q44" s="24" t="str">
        <f t="shared" si="1"/>
        <v/>
      </c>
    </row>
    <row r="45" spans="1:44" ht="65.25" customHeight="1" thickBot="1" x14ac:dyDescent="0.25">
      <c r="A45" s="322"/>
      <c r="B45" s="297" t="s">
        <v>204</v>
      </c>
      <c r="C45" s="106" t="s">
        <v>205</v>
      </c>
      <c r="D45" s="22">
        <v>2</v>
      </c>
      <c r="E45" s="187" t="s">
        <v>461</v>
      </c>
      <c r="F45" s="186" t="s">
        <v>552</v>
      </c>
      <c r="G45" s="186" t="s">
        <v>646</v>
      </c>
      <c r="H45" s="186"/>
      <c r="I45" s="186"/>
      <c r="J45" s="117">
        <v>3</v>
      </c>
      <c r="K45" s="117">
        <v>3</v>
      </c>
      <c r="L45" s="117">
        <v>3</v>
      </c>
      <c r="M45" s="31">
        <f t="shared" si="8"/>
        <v>9</v>
      </c>
      <c r="N45" s="29"/>
      <c r="O45" s="118"/>
      <c r="Q45" s="24" t="str">
        <f t="shared" si="1"/>
        <v/>
      </c>
    </row>
    <row r="46" spans="1:44" ht="65.25" customHeight="1" thickBot="1" x14ac:dyDescent="0.25">
      <c r="A46" s="322"/>
      <c r="B46" s="297"/>
      <c r="C46" s="107" t="s">
        <v>553</v>
      </c>
      <c r="D46" s="22">
        <v>3</v>
      </c>
      <c r="E46" s="187" t="s">
        <v>462</v>
      </c>
      <c r="F46" s="186" t="s">
        <v>554</v>
      </c>
      <c r="G46" s="186" t="s">
        <v>647</v>
      </c>
      <c r="H46" s="186"/>
      <c r="I46" s="186"/>
      <c r="J46" s="117">
        <v>2</v>
      </c>
      <c r="K46" s="117">
        <v>2</v>
      </c>
      <c r="L46" s="117">
        <v>2</v>
      </c>
      <c r="M46" s="31">
        <f t="shared" si="8"/>
        <v>6</v>
      </c>
      <c r="N46" s="29"/>
      <c r="O46" s="118"/>
      <c r="Q46" s="24" t="str">
        <f t="shared" si="1"/>
        <v/>
      </c>
    </row>
    <row r="47" spans="1:44" ht="65.25" customHeight="1" thickBot="1" x14ac:dyDescent="0.25">
      <c r="A47" s="322"/>
      <c r="B47" s="297"/>
      <c r="C47" s="107" t="s">
        <v>206</v>
      </c>
      <c r="D47" s="22">
        <v>3</v>
      </c>
      <c r="E47" s="187" t="s">
        <v>463</v>
      </c>
      <c r="F47" s="186" t="s">
        <v>555</v>
      </c>
      <c r="G47" s="186" t="s">
        <v>648</v>
      </c>
      <c r="H47" s="186"/>
      <c r="I47" s="186"/>
      <c r="J47" s="117">
        <v>2</v>
      </c>
      <c r="K47" s="117">
        <v>3</v>
      </c>
      <c r="L47" s="117">
        <v>2</v>
      </c>
      <c r="M47" s="31">
        <f t="shared" si="8"/>
        <v>7</v>
      </c>
      <c r="N47" s="29"/>
      <c r="O47" s="118"/>
      <c r="Q47" s="24" t="str">
        <f t="shared" si="1"/>
        <v/>
      </c>
    </row>
    <row r="48" spans="1:44" ht="65.25" customHeight="1" thickBot="1" x14ac:dyDescent="0.25">
      <c r="A48" s="322"/>
      <c r="B48" s="297"/>
      <c r="C48" s="107" t="s">
        <v>207</v>
      </c>
      <c r="D48" s="22">
        <v>3</v>
      </c>
      <c r="E48" s="187" t="s">
        <v>464</v>
      </c>
      <c r="F48" s="186" t="s">
        <v>556</v>
      </c>
      <c r="G48" s="186" t="s">
        <v>649</v>
      </c>
      <c r="H48" s="186"/>
      <c r="I48" s="186"/>
      <c r="J48" s="117">
        <v>3</v>
      </c>
      <c r="K48" s="117">
        <v>2</v>
      </c>
      <c r="L48" s="117">
        <v>2</v>
      </c>
      <c r="M48" s="31">
        <f t="shared" si="8"/>
        <v>7</v>
      </c>
      <c r="N48" s="29"/>
      <c r="O48" s="118"/>
      <c r="Q48" s="24" t="str">
        <f t="shared" si="1"/>
        <v/>
      </c>
    </row>
    <row r="49" spans="1:17" ht="65.25" customHeight="1" thickBot="1" x14ac:dyDescent="0.25">
      <c r="A49" s="322"/>
      <c r="B49" s="297" t="s">
        <v>208</v>
      </c>
      <c r="C49" s="106" t="s">
        <v>209</v>
      </c>
      <c r="D49" s="22">
        <v>3</v>
      </c>
      <c r="E49" s="187" t="s">
        <v>465</v>
      </c>
      <c r="F49" s="186" t="s">
        <v>557</v>
      </c>
      <c r="G49" s="186" t="s">
        <v>650</v>
      </c>
      <c r="H49" s="186"/>
      <c r="I49" s="186"/>
      <c r="J49" s="23">
        <v>2</v>
      </c>
      <c r="K49" s="23">
        <v>2</v>
      </c>
      <c r="L49" s="23">
        <v>3</v>
      </c>
      <c r="M49" s="31">
        <f>SUM(J49:L49)</f>
        <v>7</v>
      </c>
      <c r="N49" s="29"/>
      <c r="O49" s="27"/>
      <c r="Q49" s="24" t="str">
        <f t="shared" si="1"/>
        <v/>
      </c>
    </row>
    <row r="50" spans="1:17" ht="65.25" customHeight="1" thickBot="1" x14ac:dyDescent="0.25">
      <c r="A50" s="322"/>
      <c r="B50" s="297"/>
      <c r="C50" s="107" t="s">
        <v>210</v>
      </c>
      <c r="D50" s="22">
        <v>3</v>
      </c>
      <c r="E50" s="187" t="s">
        <v>466</v>
      </c>
      <c r="F50" s="186" t="s">
        <v>558</v>
      </c>
      <c r="G50" s="186" t="s">
        <v>651</v>
      </c>
      <c r="H50" s="186"/>
      <c r="I50" s="186"/>
      <c r="J50" s="23">
        <v>2</v>
      </c>
      <c r="K50" s="23">
        <v>1</v>
      </c>
      <c r="L50" s="23">
        <v>1</v>
      </c>
      <c r="M50" s="31">
        <f>SUM(J50:L50)</f>
        <v>4</v>
      </c>
      <c r="N50" s="29"/>
      <c r="O50" s="27"/>
      <c r="Q50" s="24" t="str">
        <f t="shared" si="1"/>
        <v/>
      </c>
    </row>
    <row r="51" spans="1:17" ht="65.25" customHeight="1" thickBot="1" x14ac:dyDescent="0.25">
      <c r="A51" s="322"/>
      <c r="B51" s="297"/>
      <c r="C51" s="107" t="s">
        <v>211</v>
      </c>
      <c r="D51" s="22">
        <v>3</v>
      </c>
      <c r="E51" s="187" t="s">
        <v>467</v>
      </c>
      <c r="F51" s="186" t="s">
        <v>559</v>
      </c>
      <c r="G51" s="186" t="s">
        <v>618</v>
      </c>
      <c r="H51" s="186"/>
      <c r="I51" s="186"/>
      <c r="J51" s="23">
        <v>2</v>
      </c>
      <c r="K51" s="23">
        <v>2</v>
      </c>
      <c r="L51" s="23">
        <v>1</v>
      </c>
      <c r="M51" s="31">
        <f>SUM(J51:L51)</f>
        <v>5</v>
      </c>
      <c r="N51" s="29"/>
      <c r="O51" s="27"/>
      <c r="Q51" s="24" t="str">
        <f t="shared" si="1"/>
        <v/>
      </c>
    </row>
    <row r="52" spans="1:17" ht="65.25" customHeight="1" thickBot="1" x14ac:dyDescent="0.25">
      <c r="A52" s="322"/>
      <c r="B52" s="297"/>
      <c r="C52" s="107" t="s">
        <v>212</v>
      </c>
      <c r="D52" s="22">
        <v>3</v>
      </c>
      <c r="E52" s="187" t="s">
        <v>468</v>
      </c>
      <c r="F52" s="186" t="s">
        <v>560</v>
      </c>
      <c r="G52" s="186" t="s">
        <v>652</v>
      </c>
      <c r="H52" s="186"/>
      <c r="I52" s="186"/>
      <c r="J52" s="23">
        <v>2</v>
      </c>
      <c r="K52" s="23">
        <v>3</v>
      </c>
      <c r="L52" s="23">
        <v>2</v>
      </c>
      <c r="M52" s="31">
        <f>SUM(J52:L52)</f>
        <v>7</v>
      </c>
      <c r="N52" s="29"/>
      <c r="O52" s="27"/>
      <c r="Q52" s="24" t="str">
        <f t="shared" si="1"/>
        <v/>
      </c>
    </row>
    <row r="53" spans="1:17" ht="65.25" customHeight="1" thickBot="1" x14ac:dyDescent="0.25">
      <c r="A53" s="322"/>
      <c r="B53" s="301" t="s">
        <v>213</v>
      </c>
      <c r="C53" s="106" t="s">
        <v>214</v>
      </c>
      <c r="D53" s="22">
        <v>3</v>
      </c>
      <c r="E53" s="187" t="s">
        <v>469</v>
      </c>
      <c r="F53" s="186" t="s">
        <v>561</v>
      </c>
      <c r="G53" s="186" t="s">
        <v>653</v>
      </c>
      <c r="H53" s="186"/>
      <c r="I53" s="186"/>
      <c r="J53" s="23">
        <v>3</v>
      </c>
      <c r="K53" s="23">
        <v>4</v>
      </c>
      <c r="L53" s="23">
        <v>4</v>
      </c>
      <c r="M53" s="31">
        <f t="shared" ref="M53:M58" si="9">SUM(J53:L53)</f>
        <v>11</v>
      </c>
      <c r="N53" s="29" t="s">
        <v>136</v>
      </c>
      <c r="O53" s="118">
        <v>7</v>
      </c>
      <c r="Q53" s="24" t="str">
        <f t="shared" si="1"/>
        <v>La institución revisa periódicamente su sistema de seguimiento académico y realiza los ajustes correspondientes, con el propósito de mejorarlo.</v>
      </c>
    </row>
    <row r="54" spans="1:17" ht="65.25" customHeight="1" thickBot="1" x14ac:dyDescent="0.25">
      <c r="A54" s="322"/>
      <c r="B54" s="302"/>
      <c r="C54" s="107" t="s">
        <v>215</v>
      </c>
      <c r="D54" s="124">
        <v>3</v>
      </c>
      <c r="E54" s="187" t="s">
        <v>470</v>
      </c>
      <c r="F54" s="186" t="s">
        <v>562</v>
      </c>
      <c r="G54" s="186" t="s">
        <v>654</v>
      </c>
      <c r="H54" s="186"/>
      <c r="I54" s="186"/>
      <c r="J54" s="125">
        <v>2</v>
      </c>
      <c r="K54" s="125">
        <v>1</v>
      </c>
      <c r="L54" s="125">
        <v>1</v>
      </c>
      <c r="M54" s="126">
        <f t="shared" si="9"/>
        <v>4</v>
      </c>
      <c r="N54" s="127"/>
      <c r="O54" s="128"/>
      <c r="Q54" s="24" t="str">
        <f t="shared" si="1"/>
        <v/>
      </c>
    </row>
    <row r="55" spans="1:17" ht="65.25" customHeight="1" thickBot="1" x14ac:dyDescent="0.25">
      <c r="A55" s="322"/>
      <c r="B55" s="302"/>
      <c r="C55" s="107" t="s">
        <v>216</v>
      </c>
      <c r="D55" s="22">
        <v>3</v>
      </c>
      <c r="E55" s="187" t="s">
        <v>471</v>
      </c>
      <c r="F55" s="186" t="s">
        <v>563</v>
      </c>
      <c r="G55" s="186" t="s">
        <v>655</v>
      </c>
      <c r="H55" s="186"/>
      <c r="I55" s="186"/>
      <c r="J55" s="117">
        <v>2</v>
      </c>
      <c r="K55" s="117">
        <v>2</v>
      </c>
      <c r="L55" s="117">
        <v>2</v>
      </c>
      <c r="M55" s="31">
        <f t="shared" si="9"/>
        <v>6</v>
      </c>
      <c r="N55" s="29"/>
      <c r="O55" s="118"/>
      <c r="Q55" s="24" t="str">
        <f t="shared" si="1"/>
        <v/>
      </c>
    </row>
    <row r="56" spans="1:17" ht="65.25" customHeight="1" thickBot="1" x14ac:dyDescent="0.25">
      <c r="A56" s="322"/>
      <c r="B56" s="302"/>
      <c r="C56" s="107" t="s">
        <v>217</v>
      </c>
      <c r="D56" s="22">
        <v>3</v>
      </c>
      <c r="E56" s="187" t="s">
        <v>472</v>
      </c>
      <c r="F56" s="186" t="s">
        <v>564</v>
      </c>
      <c r="G56" s="186" t="s">
        <v>656</v>
      </c>
      <c r="H56" s="186"/>
      <c r="I56" s="186"/>
      <c r="J56" s="117">
        <v>3</v>
      </c>
      <c r="K56" s="117">
        <v>3</v>
      </c>
      <c r="L56" s="117">
        <v>4</v>
      </c>
      <c r="M56" s="31">
        <f t="shared" si="9"/>
        <v>10</v>
      </c>
      <c r="N56" s="29" t="s">
        <v>136</v>
      </c>
      <c r="O56" s="118"/>
      <c r="Q56" s="24" t="str">
        <f t="shared" si="1"/>
        <v/>
      </c>
    </row>
    <row r="57" spans="1:17" ht="65.25" customHeight="1" thickBot="1" x14ac:dyDescent="0.25">
      <c r="A57" s="322"/>
      <c r="B57" s="302"/>
      <c r="C57" s="107" t="s">
        <v>218</v>
      </c>
      <c r="D57" s="22">
        <v>3</v>
      </c>
      <c r="E57" s="187" t="s">
        <v>473</v>
      </c>
      <c r="F57" s="186" t="s">
        <v>565</v>
      </c>
      <c r="G57" s="186" t="s">
        <v>657</v>
      </c>
      <c r="H57" s="186"/>
      <c r="I57" s="186"/>
      <c r="J57" s="117"/>
      <c r="K57" s="117"/>
      <c r="L57" s="117"/>
      <c r="M57" s="31">
        <f t="shared" si="9"/>
        <v>0</v>
      </c>
      <c r="N57" s="29"/>
      <c r="O57" s="118">
        <v>2</v>
      </c>
      <c r="Q57" s="24" t="str">
        <f t="shared" si="1"/>
        <v>La institución revisa y evalúa periódicamente los resultados de los programas de apoyo pedagógico que realiza e implementa acciones correctivas, tendientes a mejorar los resultados de los estudiantes.</v>
      </c>
    </row>
    <row r="58" spans="1:17" ht="65.25" customHeight="1" thickBot="1" x14ac:dyDescent="0.25">
      <c r="A58" s="322"/>
      <c r="B58" s="302"/>
      <c r="C58" s="107" t="s">
        <v>219</v>
      </c>
      <c r="D58" s="22">
        <v>2</v>
      </c>
      <c r="E58" s="187" t="s">
        <v>474</v>
      </c>
      <c r="F58" s="186" t="s">
        <v>566</v>
      </c>
      <c r="G58" s="186" t="s">
        <v>658</v>
      </c>
      <c r="H58" s="186"/>
      <c r="I58" s="186"/>
      <c r="J58" s="117">
        <v>2</v>
      </c>
      <c r="K58" s="117">
        <v>3</v>
      </c>
      <c r="L58" s="117">
        <v>3</v>
      </c>
      <c r="M58" s="31">
        <f t="shared" si="9"/>
        <v>8</v>
      </c>
      <c r="N58" s="29"/>
      <c r="O58" s="118"/>
      <c r="Q58" s="24" t="str">
        <f t="shared" si="1"/>
        <v/>
      </c>
    </row>
    <row r="59" spans="1:17" ht="65.25" customHeight="1" thickBot="1" x14ac:dyDescent="0.25">
      <c r="A59" s="293" t="s">
        <v>220</v>
      </c>
      <c r="B59" s="289" t="s">
        <v>221</v>
      </c>
      <c r="C59" s="106" t="s">
        <v>222</v>
      </c>
      <c r="D59" s="22">
        <v>3</v>
      </c>
      <c r="E59" s="187" t="s">
        <v>475</v>
      </c>
      <c r="F59" s="186" t="s">
        <v>567</v>
      </c>
      <c r="G59" s="186" t="s">
        <v>659</v>
      </c>
      <c r="H59" s="186"/>
      <c r="I59" s="186"/>
      <c r="J59" s="23">
        <v>1</v>
      </c>
      <c r="K59" s="23">
        <v>3</v>
      </c>
      <c r="L59" s="23">
        <v>3</v>
      </c>
      <c r="M59" s="31">
        <f t="shared" ref="M59:M94" si="10">SUM(J59:L59)</f>
        <v>7</v>
      </c>
      <c r="N59" s="29"/>
      <c r="O59" s="27"/>
      <c r="Q59" s="24" t="str">
        <f t="shared" si="1"/>
        <v/>
      </c>
    </row>
    <row r="60" spans="1:17" ht="65.25" customHeight="1" thickBot="1" x14ac:dyDescent="0.25">
      <c r="A60" s="293"/>
      <c r="B60" s="289"/>
      <c r="C60" s="107" t="s">
        <v>223</v>
      </c>
      <c r="D60" s="22">
        <v>2</v>
      </c>
      <c r="E60" s="187" t="s">
        <v>476</v>
      </c>
      <c r="F60" s="186" t="s">
        <v>568</v>
      </c>
      <c r="G60" s="186" t="s">
        <v>660</v>
      </c>
      <c r="H60" s="186"/>
      <c r="I60" s="186"/>
      <c r="J60" s="23">
        <v>2</v>
      </c>
      <c r="K60" s="23">
        <v>1</v>
      </c>
      <c r="L60" s="23">
        <v>3</v>
      </c>
      <c r="M60" s="31">
        <f t="shared" si="10"/>
        <v>6</v>
      </c>
      <c r="N60" s="29"/>
      <c r="O60" s="27"/>
      <c r="Q60" s="24" t="str">
        <f t="shared" si="1"/>
        <v/>
      </c>
    </row>
    <row r="61" spans="1:17" ht="65.25" customHeight="1" thickBot="1" x14ac:dyDescent="0.25">
      <c r="A61" s="293"/>
      <c r="B61" s="289"/>
      <c r="C61" s="107" t="s">
        <v>224</v>
      </c>
      <c r="D61" s="22">
        <v>3</v>
      </c>
      <c r="E61" s="187" t="s">
        <v>477</v>
      </c>
      <c r="F61" s="186" t="s">
        <v>569</v>
      </c>
      <c r="G61" s="186" t="s">
        <v>711</v>
      </c>
      <c r="H61" s="186"/>
      <c r="I61" s="186"/>
      <c r="J61" s="23">
        <v>2</v>
      </c>
      <c r="K61" s="23">
        <v>1</v>
      </c>
      <c r="L61" s="23">
        <v>3</v>
      </c>
      <c r="M61" s="31">
        <f t="shared" si="10"/>
        <v>6</v>
      </c>
      <c r="N61" s="29"/>
      <c r="O61" s="27"/>
      <c r="Q61" s="24" t="str">
        <f t="shared" si="1"/>
        <v/>
      </c>
    </row>
    <row r="62" spans="1:17" ht="65.25" customHeight="1" thickBot="1" x14ac:dyDescent="0.25">
      <c r="A62" s="293"/>
      <c r="B62" s="289" t="s">
        <v>225</v>
      </c>
      <c r="C62" s="106" t="s">
        <v>226</v>
      </c>
      <c r="D62" s="22">
        <v>3</v>
      </c>
      <c r="E62" s="187" t="s">
        <v>478</v>
      </c>
      <c r="F62" s="186" t="s">
        <v>570</v>
      </c>
      <c r="G62" s="186" t="s">
        <v>662</v>
      </c>
      <c r="H62" s="186"/>
      <c r="I62" s="186"/>
      <c r="J62" s="23">
        <v>2</v>
      </c>
      <c r="K62" s="23">
        <v>2</v>
      </c>
      <c r="L62" s="23">
        <v>2</v>
      </c>
      <c r="M62" s="31">
        <f t="shared" si="10"/>
        <v>6</v>
      </c>
      <c r="N62" s="29"/>
      <c r="O62" s="27"/>
      <c r="Q62" s="24" t="str">
        <f t="shared" si="1"/>
        <v/>
      </c>
    </row>
    <row r="63" spans="1:17" ht="65.25" customHeight="1" thickBot="1" x14ac:dyDescent="0.25">
      <c r="A63" s="293"/>
      <c r="B63" s="289"/>
      <c r="C63" s="107" t="s">
        <v>227</v>
      </c>
      <c r="D63" s="22">
        <v>3</v>
      </c>
      <c r="E63" s="187" t="s">
        <v>479</v>
      </c>
      <c r="F63" s="186" t="s">
        <v>571</v>
      </c>
      <c r="G63" s="186" t="s">
        <v>661</v>
      </c>
      <c r="H63" s="186"/>
      <c r="I63" s="186"/>
      <c r="J63" s="23">
        <v>2</v>
      </c>
      <c r="K63" s="23">
        <v>3</v>
      </c>
      <c r="L63" s="23">
        <v>4</v>
      </c>
      <c r="M63" s="31">
        <f t="shared" si="10"/>
        <v>9</v>
      </c>
      <c r="N63" s="29"/>
      <c r="O63" s="27"/>
      <c r="Q63" s="24"/>
    </row>
    <row r="64" spans="1:17" ht="65.25" customHeight="1" thickBot="1" x14ac:dyDescent="0.25">
      <c r="A64" s="293"/>
      <c r="B64" s="289"/>
      <c r="C64" s="107" t="s">
        <v>228</v>
      </c>
      <c r="D64" s="22">
        <v>3</v>
      </c>
      <c r="E64" s="187" t="s">
        <v>480</v>
      </c>
      <c r="F64" s="186" t="s">
        <v>572</v>
      </c>
      <c r="G64" s="186" t="s">
        <v>663</v>
      </c>
      <c r="H64" s="186"/>
      <c r="I64" s="186"/>
      <c r="J64" s="23">
        <v>1</v>
      </c>
      <c r="K64" s="23">
        <v>2</v>
      </c>
      <c r="L64" s="23">
        <v>3</v>
      </c>
      <c r="M64" s="31">
        <f t="shared" si="10"/>
        <v>6</v>
      </c>
      <c r="N64" s="29"/>
      <c r="O64" s="27"/>
      <c r="Q64" s="24"/>
    </row>
    <row r="65" spans="1:17" ht="65.25" customHeight="1" thickBot="1" x14ac:dyDescent="0.25">
      <c r="A65" s="293"/>
      <c r="B65" s="289"/>
      <c r="C65" s="107" t="s">
        <v>229</v>
      </c>
      <c r="D65" s="22">
        <v>3</v>
      </c>
      <c r="E65" s="187" t="s">
        <v>481</v>
      </c>
      <c r="F65" s="186" t="s">
        <v>573</v>
      </c>
      <c r="G65" s="186" t="s">
        <v>664</v>
      </c>
      <c r="H65" s="186"/>
      <c r="I65" s="186"/>
      <c r="J65" s="47">
        <v>3</v>
      </c>
      <c r="K65" s="47">
        <v>4</v>
      </c>
      <c r="L65" s="47">
        <v>4</v>
      </c>
      <c r="M65" s="31">
        <f t="shared" si="10"/>
        <v>11</v>
      </c>
      <c r="N65" s="48" t="s">
        <v>136</v>
      </c>
      <c r="O65" s="49">
        <v>8</v>
      </c>
      <c r="Q65" s="24"/>
    </row>
    <row r="66" spans="1:17" ht="65.25" customHeight="1" thickBot="1" x14ac:dyDescent="0.25">
      <c r="A66" s="293"/>
      <c r="B66" s="289"/>
      <c r="C66" s="107" t="s">
        <v>230</v>
      </c>
      <c r="D66" s="22">
        <v>3</v>
      </c>
      <c r="E66" s="187" t="s">
        <v>482</v>
      </c>
      <c r="F66" s="186" t="s">
        <v>574</v>
      </c>
      <c r="G66" s="186" t="s">
        <v>665</v>
      </c>
      <c r="H66" s="186"/>
      <c r="I66" s="186"/>
      <c r="J66" s="23">
        <v>2</v>
      </c>
      <c r="K66" s="23">
        <v>3</v>
      </c>
      <c r="L66" s="23">
        <v>3</v>
      </c>
      <c r="M66" s="31">
        <f t="shared" si="10"/>
        <v>8</v>
      </c>
      <c r="N66" s="29"/>
      <c r="O66" s="27"/>
      <c r="Q66" s="24"/>
    </row>
    <row r="67" spans="1:17" ht="65.25" customHeight="1" thickBot="1" x14ac:dyDescent="0.25">
      <c r="A67" s="293"/>
      <c r="B67" s="289"/>
      <c r="C67" s="107" t="s">
        <v>231</v>
      </c>
      <c r="D67" s="22">
        <v>3</v>
      </c>
      <c r="E67" s="187" t="s">
        <v>483</v>
      </c>
      <c r="F67" s="186" t="s">
        <v>575</v>
      </c>
      <c r="G67" s="186" t="s">
        <v>666</v>
      </c>
      <c r="H67" s="186"/>
      <c r="I67" s="186"/>
      <c r="J67" s="23">
        <v>2</v>
      </c>
      <c r="K67" s="23">
        <v>1</v>
      </c>
      <c r="L67" s="23">
        <v>3</v>
      </c>
      <c r="M67" s="31">
        <f t="shared" si="10"/>
        <v>6</v>
      </c>
      <c r="N67" s="29"/>
      <c r="O67" s="27"/>
      <c r="Q67" s="24" t="str">
        <f t="shared" si="1"/>
        <v/>
      </c>
    </row>
    <row r="68" spans="1:17" ht="65.25" customHeight="1" thickBot="1" x14ac:dyDescent="0.25">
      <c r="A68" s="293"/>
      <c r="B68" s="289"/>
      <c r="C68" s="107" t="s">
        <v>232</v>
      </c>
      <c r="D68" s="22">
        <v>3</v>
      </c>
      <c r="E68" s="187" t="s">
        <v>484</v>
      </c>
      <c r="F68" s="186" t="s">
        <v>576</v>
      </c>
      <c r="G68" s="186" t="s">
        <v>614</v>
      </c>
      <c r="H68" s="186"/>
      <c r="I68" s="186"/>
      <c r="J68" s="23">
        <v>1</v>
      </c>
      <c r="K68" s="23">
        <v>3</v>
      </c>
      <c r="L68" s="23">
        <v>1</v>
      </c>
      <c r="M68" s="31">
        <f t="shared" si="10"/>
        <v>5</v>
      </c>
      <c r="N68" s="29"/>
      <c r="O68" s="27"/>
      <c r="Q68" s="24" t="str">
        <f t="shared" si="1"/>
        <v/>
      </c>
    </row>
    <row r="69" spans="1:17" ht="65.25" customHeight="1" thickBot="1" x14ac:dyDescent="0.25">
      <c r="A69" s="293"/>
      <c r="B69" s="289" t="s">
        <v>233</v>
      </c>
      <c r="C69" s="113" t="s">
        <v>234</v>
      </c>
      <c r="D69" s="22">
        <v>3</v>
      </c>
      <c r="E69" s="187" t="s">
        <v>577</v>
      </c>
      <c r="F69" s="186" t="s">
        <v>578</v>
      </c>
      <c r="G69" s="186" t="s">
        <v>667</v>
      </c>
      <c r="H69" s="186"/>
      <c r="I69" s="186"/>
      <c r="J69" s="23">
        <v>2</v>
      </c>
      <c r="K69" s="23">
        <v>3</v>
      </c>
      <c r="L69" s="23">
        <v>2</v>
      </c>
      <c r="M69" s="31">
        <f t="shared" si="10"/>
        <v>7</v>
      </c>
      <c r="N69" s="29"/>
      <c r="O69" s="27"/>
      <c r="Q69" s="24" t="str">
        <f t="shared" si="1"/>
        <v/>
      </c>
    </row>
    <row r="70" spans="1:17" ht="65.25" customHeight="1" thickBot="1" x14ac:dyDescent="0.25">
      <c r="A70" s="293"/>
      <c r="B70" s="289"/>
      <c r="C70" s="114" t="s">
        <v>235</v>
      </c>
      <c r="D70" s="22">
        <v>3</v>
      </c>
      <c r="E70" s="187" t="s">
        <v>485</v>
      </c>
      <c r="F70" s="186" t="s">
        <v>579</v>
      </c>
      <c r="G70" s="186" t="s">
        <v>668</v>
      </c>
      <c r="H70" s="186"/>
      <c r="I70" s="186"/>
      <c r="J70" s="23">
        <v>3</v>
      </c>
      <c r="K70" s="23">
        <v>2</v>
      </c>
      <c r="L70" s="23">
        <v>2</v>
      </c>
      <c r="M70" s="31">
        <f t="shared" si="10"/>
        <v>7</v>
      </c>
      <c r="N70" s="29"/>
      <c r="O70" s="27"/>
      <c r="Q70" s="24" t="str">
        <f t="shared" si="1"/>
        <v/>
      </c>
    </row>
    <row r="71" spans="1:17" ht="65.25" customHeight="1" thickBot="1" x14ac:dyDescent="0.25">
      <c r="A71" s="293"/>
      <c r="B71" s="289" t="s">
        <v>236</v>
      </c>
      <c r="C71" s="106" t="s">
        <v>237</v>
      </c>
      <c r="D71" s="22">
        <v>3</v>
      </c>
      <c r="E71" s="187" t="s">
        <v>486</v>
      </c>
      <c r="F71" s="186" t="s">
        <v>580</v>
      </c>
      <c r="G71" s="186" t="s">
        <v>669</v>
      </c>
      <c r="H71" s="186"/>
      <c r="I71" s="186"/>
      <c r="J71" s="23">
        <v>3</v>
      </c>
      <c r="K71" s="23">
        <v>2</v>
      </c>
      <c r="L71" s="23">
        <v>2</v>
      </c>
      <c r="M71" s="31">
        <f t="shared" si="10"/>
        <v>7</v>
      </c>
      <c r="N71" s="29"/>
      <c r="O71" s="27"/>
      <c r="Q71" s="24" t="str">
        <f t="shared" si="1"/>
        <v/>
      </c>
    </row>
    <row r="72" spans="1:17" ht="65.25" customHeight="1" thickBot="1" x14ac:dyDescent="0.25">
      <c r="A72" s="293"/>
      <c r="B72" s="289"/>
      <c r="C72" s="107" t="s">
        <v>238</v>
      </c>
      <c r="D72" s="22">
        <v>3</v>
      </c>
      <c r="E72" s="187" t="s">
        <v>487</v>
      </c>
      <c r="F72" s="186" t="s">
        <v>581</v>
      </c>
      <c r="G72" s="186" t="s">
        <v>670</v>
      </c>
      <c r="H72" s="186"/>
      <c r="I72" s="186"/>
      <c r="J72" s="23">
        <v>2</v>
      </c>
      <c r="K72" s="23">
        <v>2</v>
      </c>
      <c r="L72" s="23">
        <v>3</v>
      </c>
      <c r="M72" s="31">
        <f t="shared" si="10"/>
        <v>7</v>
      </c>
      <c r="N72" s="29"/>
      <c r="O72" s="27"/>
      <c r="Q72" s="24" t="str">
        <f t="shared" si="1"/>
        <v/>
      </c>
    </row>
    <row r="73" spans="1:17" ht="65.25" customHeight="1" thickBot="1" x14ac:dyDescent="0.25">
      <c r="A73" s="293"/>
      <c r="B73" s="289"/>
      <c r="C73" s="107" t="s">
        <v>239</v>
      </c>
      <c r="D73" s="22">
        <v>3</v>
      </c>
      <c r="E73" s="187" t="s">
        <v>488</v>
      </c>
      <c r="F73" s="186" t="s">
        <v>582</v>
      </c>
      <c r="G73" s="186" t="s">
        <v>614</v>
      </c>
      <c r="H73" s="186"/>
      <c r="I73" s="186"/>
      <c r="J73" s="23">
        <v>2</v>
      </c>
      <c r="K73" s="23">
        <v>3</v>
      </c>
      <c r="L73" s="23">
        <v>3</v>
      </c>
      <c r="M73" s="31">
        <f t="shared" si="10"/>
        <v>8</v>
      </c>
      <c r="N73" s="29"/>
      <c r="O73" s="27">
        <v>10</v>
      </c>
      <c r="Q73" s="24" t="str">
        <f t="shared" si="1"/>
        <v>La institución revisa y evalúa continuamente su programa de formación y capacitación en función de su incidencia en el mejoramiento de los procesos de enseñanza y aprendizaje y en el desarrollo institucional.</v>
      </c>
    </row>
    <row r="74" spans="1:17" ht="65.25" customHeight="1" thickBot="1" x14ac:dyDescent="0.25">
      <c r="A74" s="293"/>
      <c r="B74" s="289"/>
      <c r="C74" s="107" t="s">
        <v>240</v>
      </c>
      <c r="D74" s="22">
        <v>3</v>
      </c>
      <c r="E74" s="187" t="s">
        <v>489</v>
      </c>
      <c r="F74" s="186" t="s">
        <v>583</v>
      </c>
      <c r="G74" s="186" t="s">
        <v>671</v>
      </c>
      <c r="H74" s="186"/>
      <c r="I74" s="186"/>
      <c r="J74" s="23">
        <v>2</v>
      </c>
      <c r="K74" s="23">
        <v>2</v>
      </c>
      <c r="L74" s="23">
        <v>1</v>
      </c>
      <c r="M74" s="31">
        <f t="shared" si="10"/>
        <v>5</v>
      </c>
      <c r="N74" s="29"/>
      <c r="O74" s="27"/>
      <c r="Q74" s="24"/>
    </row>
    <row r="75" spans="1:17" ht="65.25" customHeight="1" thickBot="1" x14ac:dyDescent="0.25">
      <c r="A75" s="293"/>
      <c r="B75" s="289"/>
      <c r="C75" s="107" t="s">
        <v>241</v>
      </c>
      <c r="D75" s="22">
        <v>3</v>
      </c>
      <c r="E75" s="187" t="s">
        <v>490</v>
      </c>
      <c r="F75" s="186" t="s">
        <v>584</v>
      </c>
      <c r="G75" s="186" t="s">
        <v>672</v>
      </c>
      <c r="H75" s="186"/>
      <c r="I75" s="186"/>
      <c r="J75" s="23">
        <v>2</v>
      </c>
      <c r="K75" s="23">
        <v>3</v>
      </c>
      <c r="L75" s="23">
        <v>2</v>
      </c>
      <c r="M75" s="31">
        <f t="shared" si="10"/>
        <v>7</v>
      </c>
      <c r="N75" s="29"/>
      <c r="O75" s="27"/>
      <c r="Q75" s="24"/>
    </row>
    <row r="76" spans="1:17" ht="65.25" customHeight="1" thickBot="1" x14ac:dyDescent="0.25">
      <c r="A76" s="293"/>
      <c r="B76" s="289"/>
      <c r="C76" s="107" t="s">
        <v>242</v>
      </c>
      <c r="D76" s="22">
        <v>3</v>
      </c>
      <c r="E76" s="187" t="s">
        <v>491</v>
      </c>
      <c r="F76" s="186" t="s">
        <v>585</v>
      </c>
      <c r="G76" s="186" t="s">
        <v>673</v>
      </c>
      <c r="H76" s="186"/>
      <c r="I76" s="186"/>
      <c r="J76" s="23">
        <v>2</v>
      </c>
      <c r="K76" s="23">
        <v>2</v>
      </c>
      <c r="L76" s="23">
        <v>4</v>
      </c>
      <c r="M76" s="31">
        <f t="shared" si="10"/>
        <v>8</v>
      </c>
      <c r="N76" s="29"/>
      <c r="O76" s="27"/>
      <c r="Q76" s="24"/>
    </row>
    <row r="77" spans="1:17" ht="65.25" customHeight="1" thickBot="1" x14ac:dyDescent="0.25">
      <c r="A77" s="293"/>
      <c r="B77" s="289"/>
      <c r="C77" s="107" t="s">
        <v>243</v>
      </c>
      <c r="D77" s="22">
        <v>3</v>
      </c>
      <c r="E77" s="187" t="s">
        <v>492</v>
      </c>
      <c r="F77" s="186" t="s">
        <v>586</v>
      </c>
      <c r="G77" s="186" t="s">
        <v>614</v>
      </c>
      <c r="H77" s="186"/>
      <c r="I77" s="186"/>
      <c r="J77" s="23">
        <v>2</v>
      </c>
      <c r="K77" s="23">
        <v>2</v>
      </c>
      <c r="L77" s="23">
        <v>2</v>
      </c>
      <c r="M77" s="31">
        <f t="shared" si="10"/>
        <v>6</v>
      </c>
      <c r="N77" s="29"/>
      <c r="O77" s="27"/>
      <c r="Q77" s="24"/>
    </row>
    <row r="78" spans="1:17" ht="65.25" customHeight="1" thickBot="1" x14ac:dyDescent="0.25">
      <c r="A78" s="293"/>
      <c r="B78" s="289"/>
      <c r="C78" s="107" t="s">
        <v>244</v>
      </c>
      <c r="D78" s="22">
        <v>2</v>
      </c>
      <c r="E78" s="187" t="s">
        <v>493</v>
      </c>
      <c r="F78" s="186" t="s">
        <v>587</v>
      </c>
      <c r="G78" s="186" t="s">
        <v>674</v>
      </c>
      <c r="H78" s="186"/>
      <c r="I78" s="186"/>
      <c r="J78" s="23">
        <v>3</v>
      </c>
      <c r="K78" s="23">
        <v>3</v>
      </c>
      <c r="L78" s="23">
        <v>4</v>
      </c>
      <c r="M78" s="31">
        <f t="shared" si="10"/>
        <v>10</v>
      </c>
      <c r="N78" s="29" t="s">
        <v>136</v>
      </c>
      <c r="O78" s="27">
        <v>11</v>
      </c>
      <c r="Q78" s="24"/>
    </row>
    <row r="79" spans="1:17" ht="65.25" customHeight="1" thickBot="1" x14ac:dyDescent="0.25">
      <c r="A79" s="293"/>
      <c r="B79" s="289"/>
      <c r="C79" s="107" t="s">
        <v>245</v>
      </c>
      <c r="D79" s="22">
        <v>3</v>
      </c>
      <c r="E79" s="187" t="s">
        <v>494</v>
      </c>
      <c r="F79" s="186" t="s">
        <v>588</v>
      </c>
      <c r="G79" s="186" t="s">
        <v>675</v>
      </c>
      <c r="H79" s="186"/>
      <c r="I79" s="186"/>
      <c r="J79" s="23">
        <v>3</v>
      </c>
      <c r="K79" s="23">
        <v>3</v>
      </c>
      <c r="L79" s="23">
        <v>3</v>
      </c>
      <c r="M79" s="31">
        <f t="shared" si="10"/>
        <v>9</v>
      </c>
      <c r="N79" s="29"/>
      <c r="O79" s="27"/>
      <c r="Q79" s="24"/>
    </row>
    <row r="80" spans="1:17" ht="65.25" customHeight="1" thickBot="1" x14ac:dyDescent="0.25">
      <c r="A80" s="293"/>
      <c r="B80" s="289"/>
      <c r="C80" s="107" t="s">
        <v>246</v>
      </c>
      <c r="D80" s="22">
        <v>3</v>
      </c>
      <c r="E80" s="187" t="s">
        <v>495</v>
      </c>
      <c r="F80" s="186" t="s">
        <v>589</v>
      </c>
      <c r="G80" s="186" t="s">
        <v>676</v>
      </c>
      <c r="H80" s="186"/>
      <c r="I80" s="186"/>
      <c r="J80" s="23">
        <v>1</v>
      </c>
      <c r="K80" s="23">
        <v>2</v>
      </c>
      <c r="L80" s="23">
        <v>1</v>
      </c>
      <c r="M80" s="31">
        <f t="shared" si="10"/>
        <v>4</v>
      </c>
      <c r="N80" s="29"/>
      <c r="O80" s="27"/>
      <c r="Q80" s="24" t="str">
        <f t="shared" si="1"/>
        <v/>
      </c>
    </row>
    <row r="81" spans="1:17" ht="65.25" customHeight="1" thickBot="1" x14ac:dyDescent="0.25">
      <c r="A81" s="293"/>
      <c r="B81" s="289" t="s">
        <v>247</v>
      </c>
      <c r="C81" s="107" t="s">
        <v>248</v>
      </c>
      <c r="D81" s="22">
        <v>2</v>
      </c>
      <c r="E81" s="187" t="s">
        <v>496</v>
      </c>
      <c r="F81" s="186" t="s">
        <v>590</v>
      </c>
      <c r="G81" s="186" t="s">
        <v>677</v>
      </c>
      <c r="H81" s="186"/>
      <c r="I81" s="186"/>
      <c r="J81" s="23">
        <v>2</v>
      </c>
      <c r="K81" s="23">
        <v>3</v>
      </c>
      <c r="L81" s="23">
        <v>3</v>
      </c>
      <c r="M81" s="31">
        <f t="shared" si="10"/>
        <v>8</v>
      </c>
      <c r="N81" s="29"/>
      <c r="O81" s="27"/>
      <c r="Q81" s="24" t="str">
        <f t="shared" si="1"/>
        <v/>
      </c>
    </row>
    <row r="82" spans="1:17" ht="65.25" customHeight="1" thickBot="1" x14ac:dyDescent="0.25">
      <c r="A82" s="293"/>
      <c r="B82" s="289"/>
      <c r="C82" s="107" t="s">
        <v>249</v>
      </c>
      <c r="D82" s="22">
        <v>3</v>
      </c>
      <c r="E82" s="187" t="s">
        <v>497</v>
      </c>
      <c r="F82" s="186" t="s">
        <v>591</v>
      </c>
      <c r="G82" s="186" t="s">
        <v>614</v>
      </c>
      <c r="H82" s="186"/>
      <c r="I82" s="186"/>
      <c r="J82" s="23">
        <v>2</v>
      </c>
      <c r="K82" s="23">
        <v>2</v>
      </c>
      <c r="L82" s="23">
        <v>2</v>
      </c>
      <c r="M82" s="31">
        <f t="shared" si="10"/>
        <v>6</v>
      </c>
      <c r="N82" s="29"/>
      <c r="O82" s="27"/>
      <c r="Q82" s="24" t="str">
        <f t="shared" si="1"/>
        <v/>
      </c>
    </row>
    <row r="83" spans="1:17" ht="65.25" customHeight="1" thickBot="1" x14ac:dyDescent="0.25">
      <c r="A83" s="293"/>
      <c r="B83" s="289"/>
      <c r="C83" s="107" t="s">
        <v>250</v>
      </c>
      <c r="D83" s="22">
        <v>3</v>
      </c>
      <c r="E83" s="187" t="s">
        <v>498</v>
      </c>
      <c r="F83" s="186" t="s">
        <v>592</v>
      </c>
      <c r="G83" s="186" t="s">
        <v>678</v>
      </c>
      <c r="H83" s="186"/>
      <c r="I83" s="186"/>
      <c r="J83" s="23">
        <v>2</v>
      </c>
      <c r="K83" s="23">
        <v>3</v>
      </c>
      <c r="L83" s="23">
        <v>2</v>
      </c>
      <c r="M83" s="31">
        <f t="shared" si="10"/>
        <v>7</v>
      </c>
      <c r="N83" s="29"/>
      <c r="O83" s="27"/>
      <c r="Q83" s="24" t="str">
        <f t="shared" si="1"/>
        <v/>
      </c>
    </row>
    <row r="84" spans="1:17" ht="65.25" customHeight="1" thickBot="1" x14ac:dyDescent="0.25">
      <c r="A84" s="293"/>
      <c r="B84" s="289"/>
      <c r="C84" s="107" t="s">
        <v>251</v>
      </c>
      <c r="D84" s="22">
        <v>3</v>
      </c>
      <c r="E84" s="187" t="s">
        <v>499</v>
      </c>
      <c r="F84" s="186" t="s">
        <v>593</v>
      </c>
      <c r="G84" s="186" t="s">
        <v>679</v>
      </c>
      <c r="H84" s="186"/>
      <c r="I84" s="186"/>
      <c r="J84" s="23">
        <v>1</v>
      </c>
      <c r="K84" s="23">
        <v>2</v>
      </c>
      <c r="L84" s="23">
        <v>2</v>
      </c>
      <c r="M84" s="31">
        <f t="shared" si="10"/>
        <v>5</v>
      </c>
      <c r="N84" s="29"/>
      <c r="O84" s="27"/>
      <c r="Q84" s="24" t="str">
        <f t="shared" si="1"/>
        <v/>
      </c>
    </row>
    <row r="85" spans="1:17" ht="65.25" customHeight="1" thickBot="1" x14ac:dyDescent="0.25">
      <c r="A85" s="292" t="s">
        <v>252</v>
      </c>
      <c r="B85" s="294" t="s">
        <v>253</v>
      </c>
      <c r="C85" s="115" t="s">
        <v>254</v>
      </c>
      <c r="D85" s="22">
        <v>3</v>
      </c>
      <c r="E85" s="187" t="s">
        <v>500</v>
      </c>
      <c r="F85" s="186" t="s">
        <v>594</v>
      </c>
      <c r="G85" s="186" t="s">
        <v>721</v>
      </c>
      <c r="H85" s="186"/>
      <c r="I85" s="186"/>
      <c r="J85" s="23">
        <v>3</v>
      </c>
      <c r="K85" s="23">
        <v>3</v>
      </c>
      <c r="L85" s="23">
        <v>4</v>
      </c>
      <c r="M85" s="31">
        <f t="shared" si="10"/>
        <v>10</v>
      </c>
      <c r="N85" s="29" t="s">
        <v>136</v>
      </c>
      <c r="O85" s="27">
        <v>12</v>
      </c>
      <c r="Q85" s="24" t="str">
        <f t="shared" si="1"/>
        <v>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v>
      </c>
    </row>
    <row r="86" spans="1:17" ht="65.25" customHeight="1" thickBot="1" x14ac:dyDescent="0.25">
      <c r="A86" s="292"/>
      <c r="B86" s="294"/>
      <c r="C86" s="107" t="s">
        <v>255</v>
      </c>
      <c r="D86" s="22">
        <v>3</v>
      </c>
      <c r="E86" s="187" t="s">
        <v>501</v>
      </c>
      <c r="F86" s="186" t="s">
        <v>595</v>
      </c>
      <c r="G86" s="186" t="s">
        <v>680</v>
      </c>
      <c r="H86" s="186"/>
      <c r="I86" s="186"/>
      <c r="J86" s="23">
        <v>2</v>
      </c>
      <c r="K86" s="23">
        <v>2</v>
      </c>
      <c r="L86" s="23">
        <v>1</v>
      </c>
      <c r="M86" s="31">
        <f t="shared" si="10"/>
        <v>5</v>
      </c>
      <c r="N86" s="29"/>
      <c r="O86" s="27"/>
      <c r="Q86" s="24" t="str">
        <f t="shared" si="1"/>
        <v/>
      </c>
    </row>
    <row r="87" spans="1:17" ht="65.25" customHeight="1" thickBot="1" x14ac:dyDescent="0.25">
      <c r="A87" s="292"/>
      <c r="B87" s="294"/>
      <c r="C87" s="107" t="s">
        <v>256</v>
      </c>
      <c r="D87" s="22">
        <v>3</v>
      </c>
      <c r="E87" s="187" t="s">
        <v>502</v>
      </c>
      <c r="F87" s="186" t="s">
        <v>596</v>
      </c>
      <c r="G87" s="186" t="s">
        <v>681</v>
      </c>
      <c r="H87" s="186"/>
      <c r="I87" s="186"/>
      <c r="J87" s="23">
        <v>3</v>
      </c>
      <c r="K87" s="23">
        <v>4</v>
      </c>
      <c r="L87" s="23">
        <v>4</v>
      </c>
      <c r="M87" s="31">
        <f t="shared" si="10"/>
        <v>11</v>
      </c>
      <c r="N87" s="29" t="s">
        <v>136</v>
      </c>
      <c r="O87" s="27"/>
      <c r="Q87" s="24" t="str">
        <f t="shared" si="1"/>
        <v/>
      </c>
    </row>
    <row r="88" spans="1:17" ht="65.25" customHeight="1" thickBot="1" x14ac:dyDescent="0.25">
      <c r="A88" s="292"/>
      <c r="B88" s="294"/>
      <c r="C88" s="107" t="s">
        <v>257</v>
      </c>
      <c r="D88" s="22">
        <v>3</v>
      </c>
      <c r="E88" s="187" t="s">
        <v>503</v>
      </c>
      <c r="F88" s="186" t="s">
        <v>597</v>
      </c>
      <c r="G88" s="186" t="s">
        <v>682</v>
      </c>
      <c r="H88" s="186"/>
      <c r="I88" s="186"/>
      <c r="J88" s="23">
        <v>3</v>
      </c>
      <c r="K88" s="23">
        <v>3</v>
      </c>
      <c r="L88" s="23">
        <v>4</v>
      </c>
      <c r="M88" s="31">
        <f t="shared" si="10"/>
        <v>10</v>
      </c>
      <c r="N88" s="29" t="s">
        <v>136</v>
      </c>
      <c r="O88" s="27"/>
      <c r="Q88" s="24" t="str">
        <f t="shared" si="1"/>
        <v/>
      </c>
    </row>
    <row r="89" spans="1:17" ht="65.25" customHeight="1" thickBot="1" x14ac:dyDescent="0.25">
      <c r="A89" s="292"/>
      <c r="B89" s="294" t="s">
        <v>258</v>
      </c>
      <c r="C89" s="106" t="s">
        <v>259</v>
      </c>
      <c r="D89" s="22">
        <v>3</v>
      </c>
      <c r="E89" s="187" t="s">
        <v>504</v>
      </c>
      <c r="F89" s="186" t="s">
        <v>598</v>
      </c>
      <c r="G89" s="186" t="s">
        <v>683</v>
      </c>
      <c r="H89" s="186"/>
      <c r="I89" s="186"/>
      <c r="J89" s="23">
        <v>2</v>
      </c>
      <c r="K89" s="23">
        <v>1</v>
      </c>
      <c r="L89" s="23">
        <v>1</v>
      </c>
      <c r="M89" s="31">
        <f t="shared" si="10"/>
        <v>4</v>
      </c>
      <c r="N89" s="29"/>
      <c r="O89" s="27"/>
      <c r="Q89" s="24" t="str">
        <f t="shared" si="1"/>
        <v/>
      </c>
    </row>
    <row r="90" spans="1:17" ht="65.25" customHeight="1" thickBot="1" x14ac:dyDescent="0.25">
      <c r="A90" s="292"/>
      <c r="B90" s="294"/>
      <c r="C90" s="107" t="s">
        <v>260</v>
      </c>
      <c r="D90" s="22">
        <v>3</v>
      </c>
      <c r="E90" s="187" t="s">
        <v>505</v>
      </c>
      <c r="F90" s="186" t="s">
        <v>599</v>
      </c>
      <c r="G90" s="186" t="s">
        <v>684</v>
      </c>
      <c r="H90" s="186"/>
      <c r="I90" s="186"/>
      <c r="J90" s="23">
        <v>2</v>
      </c>
      <c r="K90" s="23">
        <v>2</v>
      </c>
      <c r="L90" s="23">
        <v>2</v>
      </c>
      <c r="M90" s="31">
        <f t="shared" si="10"/>
        <v>6</v>
      </c>
      <c r="N90" s="29"/>
      <c r="O90" s="27"/>
      <c r="Q90" s="24" t="str">
        <f t="shared" ref="Q90:Q98" si="11">IF(O90&gt;0,+F90,"")</f>
        <v/>
      </c>
    </row>
    <row r="91" spans="1:17" ht="65.25" customHeight="1" thickBot="1" x14ac:dyDescent="0.25">
      <c r="A91" s="292"/>
      <c r="B91" s="294"/>
      <c r="C91" s="107" t="s">
        <v>261</v>
      </c>
      <c r="D91" s="22">
        <v>3</v>
      </c>
      <c r="E91" s="187" t="s">
        <v>506</v>
      </c>
      <c r="F91" s="186" t="s">
        <v>600</v>
      </c>
      <c r="G91" s="186" t="s">
        <v>685</v>
      </c>
      <c r="H91" s="186"/>
      <c r="I91" s="186"/>
      <c r="J91" s="23">
        <v>3</v>
      </c>
      <c r="K91" s="23">
        <v>2</v>
      </c>
      <c r="L91" s="23">
        <v>3</v>
      </c>
      <c r="M91" s="31">
        <f t="shared" si="10"/>
        <v>8</v>
      </c>
      <c r="N91" s="29"/>
      <c r="O91" s="27"/>
      <c r="Q91" s="24" t="str">
        <f t="shared" si="11"/>
        <v/>
      </c>
    </row>
    <row r="92" spans="1:17" ht="65.25" customHeight="1" thickBot="1" x14ac:dyDescent="0.25">
      <c r="A92" s="292"/>
      <c r="B92" s="294"/>
      <c r="C92" s="107" t="s">
        <v>262</v>
      </c>
      <c r="D92" s="22">
        <v>0</v>
      </c>
      <c r="E92" s="187" t="s">
        <v>410</v>
      </c>
      <c r="F92" s="186" t="s">
        <v>410</v>
      </c>
      <c r="G92" s="186" t="s">
        <v>410</v>
      </c>
      <c r="H92" s="186"/>
      <c r="I92" s="186"/>
      <c r="J92" s="23">
        <v>1</v>
      </c>
      <c r="K92" s="23">
        <v>1</v>
      </c>
      <c r="L92" s="23">
        <v>1</v>
      </c>
      <c r="M92" s="31">
        <f t="shared" si="10"/>
        <v>3</v>
      </c>
      <c r="N92" s="29"/>
      <c r="O92" s="27"/>
      <c r="Q92" s="24" t="str">
        <f t="shared" si="11"/>
        <v/>
      </c>
    </row>
    <row r="93" spans="1:17" ht="65.25" customHeight="1" thickBot="1" x14ac:dyDescent="0.25">
      <c r="A93" s="292"/>
      <c r="B93" s="294" t="s">
        <v>263</v>
      </c>
      <c r="C93" s="106" t="s">
        <v>264</v>
      </c>
      <c r="D93" s="22">
        <v>3</v>
      </c>
      <c r="E93" s="187" t="s">
        <v>507</v>
      </c>
      <c r="F93" s="186" t="s">
        <v>601</v>
      </c>
      <c r="G93" s="186" t="s">
        <v>686</v>
      </c>
      <c r="H93" s="186"/>
      <c r="I93" s="186"/>
      <c r="J93" s="23">
        <v>2</v>
      </c>
      <c r="K93" s="23">
        <v>2</v>
      </c>
      <c r="L93" s="23">
        <v>3</v>
      </c>
      <c r="M93" s="31">
        <f t="shared" si="10"/>
        <v>7</v>
      </c>
      <c r="N93" s="29"/>
      <c r="O93" s="27"/>
      <c r="Q93" s="24" t="str">
        <f t="shared" si="11"/>
        <v/>
      </c>
    </row>
    <row r="94" spans="1:17" ht="65.25" customHeight="1" thickBot="1" x14ac:dyDescent="0.25">
      <c r="A94" s="292"/>
      <c r="B94" s="294"/>
      <c r="C94" s="107" t="s">
        <v>265</v>
      </c>
      <c r="D94" s="22">
        <v>3</v>
      </c>
      <c r="E94" s="187" t="s">
        <v>508</v>
      </c>
      <c r="F94" s="186" t="s">
        <v>602</v>
      </c>
      <c r="G94" s="186" t="s">
        <v>687</v>
      </c>
      <c r="H94" s="186"/>
      <c r="I94" s="186"/>
      <c r="J94" s="23">
        <v>2</v>
      </c>
      <c r="K94" s="23">
        <v>3</v>
      </c>
      <c r="L94" s="23">
        <v>2</v>
      </c>
      <c r="M94" s="31">
        <f t="shared" si="10"/>
        <v>7</v>
      </c>
      <c r="N94" s="29"/>
      <c r="O94" s="27"/>
      <c r="Q94" s="24" t="str">
        <f t="shared" si="11"/>
        <v/>
      </c>
    </row>
    <row r="95" spans="1:17" ht="65.25" customHeight="1" thickBot="1" x14ac:dyDescent="0.25">
      <c r="A95" s="292"/>
      <c r="B95" s="294"/>
      <c r="C95" s="107" t="s">
        <v>266</v>
      </c>
      <c r="D95" s="22">
        <v>3</v>
      </c>
      <c r="E95" s="187" t="s">
        <v>509</v>
      </c>
      <c r="F95" s="186" t="s">
        <v>603</v>
      </c>
      <c r="G95" s="186" t="s">
        <v>688</v>
      </c>
      <c r="H95" s="186"/>
      <c r="I95" s="186"/>
      <c r="J95" s="23">
        <v>2</v>
      </c>
      <c r="K95" s="23">
        <v>3</v>
      </c>
      <c r="L95" s="23">
        <v>1</v>
      </c>
      <c r="M95" s="31">
        <f>SUM(J95:L95)</f>
        <v>6</v>
      </c>
      <c r="N95" s="29"/>
      <c r="O95" s="27"/>
      <c r="Q95" s="24" t="str">
        <f t="shared" si="11"/>
        <v/>
      </c>
    </row>
    <row r="96" spans="1:17" ht="65.25" customHeight="1" thickBot="1" x14ac:dyDescent="0.25">
      <c r="A96" s="292"/>
      <c r="B96" s="295" t="s">
        <v>267</v>
      </c>
      <c r="C96" s="106" t="s">
        <v>268</v>
      </c>
      <c r="D96" s="22">
        <v>3</v>
      </c>
      <c r="E96" s="187" t="s">
        <v>510</v>
      </c>
      <c r="F96" s="186" t="s">
        <v>604</v>
      </c>
      <c r="G96" s="186" t="s">
        <v>614</v>
      </c>
      <c r="H96" s="186"/>
      <c r="I96" s="186"/>
      <c r="J96" s="23">
        <v>2</v>
      </c>
      <c r="K96" s="23">
        <v>2</v>
      </c>
      <c r="L96" s="23">
        <v>2</v>
      </c>
      <c r="M96" s="31">
        <f>SUM(J96:L96)</f>
        <v>6</v>
      </c>
      <c r="N96" s="29"/>
      <c r="O96" s="27"/>
      <c r="Q96" s="24" t="str">
        <f t="shared" si="11"/>
        <v/>
      </c>
    </row>
    <row r="97" spans="1:17" ht="65.25" customHeight="1" thickBot="1" x14ac:dyDescent="0.25">
      <c r="A97" s="292"/>
      <c r="B97" s="296"/>
      <c r="C97" s="107" t="s">
        <v>269</v>
      </c>
      <c r="D97" s="22">
        <v>3</v>
      </c>
      <c r="E97" s="187" t="s">
        <v>511</v>
      </c>
      <c r="F97" s="186" t="s">
        <v>605</v>
      </c>
      <c r="G97" s="186" t="s">
        <v>689</v>
      </c>
      <c r="H97" s="186"/>
      <c r="I97" s="186"/>
      <c r="J97" s="23">
        <v>3</v>
      </c>
      <c r="K97" s="23">
        <v>3</v>
      </c>
      <c r="L97" s="23">
        <v>3</v>
      </c>
      <c r="M97" s="31">
        <f>SUM(J97:L97)</f>
        <v>9</v>
      </c>
      <c r="N97" s="29"/>
      <c r="O97" s="27"/>
      <c r="Q97" s="24" t="str">
        <f t="shared" si="11"/>
        <v/>
      </c>
    </row>
    <row r="98" spans="1:17" ht="65.25" customHeight="1" x14ac:dyDescent="0.2">
      <c r="A98" s="292"/>
      <c r="B98" s="296"/>
      <c r="C98" s="107" t="s">
        <v>270</v>
      </c>
      <c r="D98" s="22">
        <v>3</v>
      </c>
      <c r="E98" s="187" t="s">
        <v>512</v>
      </c>
      <c r="F98" s="186" t="s">
        <v>606</v>
      </c>
      <c r="G98" s="186" t="s">
        <v>690</v>
      </c>
      <c r="H98" s="186"/>
      <c r="I98" s="186"/>
      <c r="J98" s="23">
        <v>3</v>
      </c>
      <c r="K98" s="23">
        <v>3</v>
      </c>
      <c r="L98" s="23">
        <v>3</v>
      </c>
      <c r="M98" s="31">
        <f>SUM(J98:L98)</f>
        <v>9</v>
      </c>
      <c r="N98" s="29"/>
      <c r="O98" s="27"/>
      <c r="Q98" s="24" t="str">
        <f t="shared" si="11"/>
        <v/>
      </c>
    </row>
  </sheetData>
  <dataConsolidate/>
  <mergeCells count="40">
    <mergeCell ref="AQ30:AR30"/>
    <mergeCell ref="AG4:AH4"/>
    <mergeCell ref="AJ30:AJ31"/>
    <mergeCell ref="AK30:AL30"/>
    <mergeCell ref="AM30:AN30"/>
    <mergeCell ref="AO30:AP30"/>
    <mergeCell ref="A2:O2"/>
    <mergeCell ref="B36:B39"/>
    <mergeCell ref="B40:B44"/>
    <mergeCell ref="A40:A58"/>
    <mergeCell ref="AA4:AB4"/>
    <mergeCell ref="AE4:AF4"/>
    <mergeCell ref="J3:O3"/>
    <mergeCell ref="B53:B58"/>
    <mergeCell ref="A6:A39"/>
    <mergeCell ref="A4:B4"/>
    <mergeCell ref="O4:O5"/>
    <mergeCell ref="B23:B26"/>
    <mergeCell ref="J4:M4"/>
    <mergeCell ref="B6:B9"/>
    <mergeCell ref="B15:B22"/>
    <mergeCell ref="AC4:AD4"/>
    <mergeCell ref="N4:N5"/>
    <mergeCell ref="E4:E5"/>
    <mergeCell ref="B10:B14"/>
    <mergeCell ref="F4:I4"/>
    <mergeCell ref="B71:B80"/>
    <mergeCell ref="B62:B68"/>
    <mergeCell ref="B27:B35"/>
    <mergeCell ref="A85:A98"/>
    <mergeCell ref="A59:A84"/>
    <mergeCell ref="B89:B92"/>
    <mergeCell ref="B96:B98"/>
    <mergeCell ref="B69:B70"/>
    <mergeCell ref="B93:B95"/>
    <mergeCell ref="B81:B84"/>
    <mergeCell ref="B85:B88"/>
    <mergeCell ref="B49:B52"/>
    <mergeCell ref="B59:B61"/>
    <mergeCell ref="B45:B48"/>
  </mergeCells>
  <phoneticPr fontId="14" type="noConversion"/>
  <conditionalFormatting sqref="H6:I98">
    <cfRule type="expression" dxfId="12" priority="275" stopIfTrue="1">
      <formula>F6&lt;&gt;""</formula>
    </cfRule>
  </conditionalFormatting>
  <conditionalFormatting sqref="O6:O98">
    <cfRule type="cellIs" dxfId="11" priority="273" operator="between">
      <formula>1</formula>
      <formula>12</formula>
    </cfRule>
  </conditionalFormatting>
  <conditionalFormatting sqref="F36:F98">
    <cfRule type="expression" dxfId="10" priority="13" stopIfTrue="1">
      <formula>"LARGO($G$36)&gt;0"</formula>
    </cfRule>
  </conditionalFormatting>
  <conditionalFormatting sqref="F6:G98">
    <cfRule type="expression" dxfId="9" priority="12" stopIfTrue="1">
      <formula>H6&lt;&gt;""</formula>
    </cfRule>
  </conditionalFormatting>
  <conditionalFormatting sqref="H6:H98">
    <cfRule type="expression" dxfId="8" priority="11" stopIfTrue="1">
      <formula>F6&lt;&gt;""</formula>
    </cfRule>
  </conditionalFormatting>
  <conditionalFormatting sqref="I6:I98">
    <cfRule type="expression" dxfId="7" priority="10" stopIfTrue="1">
      <formula>G6&lt;&gt;""</formula>
    </cfRule>
  </conditionalFormatting>
  <conditionalFormatting sqref="F6:F98">
    <cfRule type="expression" dxfId="6" priority="8" stopIfTrue="1">
      <formula>H6&lt;&gt;""</formula>
    </cfRule>
  </conditionalFormatting>
  <conditionalFormatting sqref="G6:G98">
    <cfRule type="expression" dxfId="5" priority="7" stopIfTrue="1">
      <formula>I6&lt;&gt;""</formula>
    </cfRule>
  </conditionalFormatting>
  <conditionalFormatting sqref="H95:H98">
    <cfRule type="expression" dxfId="4" priority="6" stopIfTrue="1">
      <formula>F95&lt;&gt;""</formula>
    </cfRule>
  </conditionalFormatting>
  <conditionalFormatting sqref="I95:I98">
    <cfRule type="expression" dxfId="3" priority="5" stopIfTrue="1">
      <formula>G95&lt;&gt;""</formula>
    </cfRule>
  </conditionalFormatting>
  <conditionalFormatting sqref="F95:F98">
    <cfRule type="expression" dxfId="2" priority="3" stopIfTrue="1">
      <formula>H95&lt;&gt;""</formula>
    </cfRule>
  </conditionalFormatting>
  <conditionalFormatting sqref="G95:G98">
    <cfRule type="expression" dxfId="1" priority="2" stopIfTrue="1">
      <formula>I95&lt;&gt;""</formula>
    </cfRule>
  </conditionalFormatting>
  <conditionalFormatting sqref="AL32:AL35">
    <cfRule type="cellIs" dxfId="0" priority="1" operator="between">
      <formula>"50"</formula>
      <formula>"60"</formula>
    </cfRule>
  </conditionalFormatting>
  <dataValidations xWindow="578" yWindow="350" count="4">
    <dataValidation type="whole" operator="lessThan" allowBlank="1" showInputMessage="1" showErrorMessage="1" error="Debe estar entre 1 y 4" prompt="Diligencie el numero correspondiente." sqref="D6:D98">
      <formula1>5</formula1>
    </dataValidation>
    <dataValidation type="custom" allowBlank="1" showInputMessage="1" showErrorMessage="1" error="Solo se admiten X mayusculas_x000a__x000a_" prompt="Coloque un &quot;X&quot; mayuscula si esta asociado" sqref="N6:N98">
      <formula1>EXACT(N6,$Q$4)</formula1>
    </dataValidation>
    <dataValidation type="whole" allowBlank="1" showInputMessage="1" showErrorMessage="1" prompt="Valor admitido entre 1 y 4" sqref="J6:L98">
      <formula1>1</formula1>
      <formula2>4</formula2>
    </dataValidation>
    <dataValidation type="textLength" allowBlank="1" showInputMessage="1" showErrorMessage="1" sqref="F6:I98">
      <formula1>1</formula1>
      <formula2>250</formula2>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249977111117893"/>
  </sheetPr>
  <dimension ref="B2:C20"/>
  <sheetViews>
    <sheetView topLeftCell="A16" workbookViewId="0">
      <selection activeCell="C19" sqref="C19"/>
    </sheetView>
  </sheetViews>
  <sheetFormatPr baseColWidth="10" defaultColWidth="9.33203125" defaultRowHeight="11.25" x14ac:dyDescent="0.2"/>
  <cols>
    <col min="1" max="1" width="9.33203125" customWidth="1"/>
    <col min="2" max="2" width="58.1640625" customWidth="1"/>
    <col min="3" max="3" width="89.1640625" customWidth="1"/>
    <col min="4" max="256" width="12" customWidth="1"/>
  </cols>
  <sheetData>
    <row r="2" spans="2:3" ht="15" x14ac:dyDescent="0.2">
      <c r="B2" s="329" t="s">
        <v>271</v>
      </c>
      <c r="C2" s="329"/>
    </row>
    <row r="3" spans="2:3" x14ac:dyDescent="0.2">
      <c r="B3" s="1" t="s">
        <v>272</v>
      </c>
      <c r="C3" s="1" t="s">
        <v>26</v>
      </c>
    </row>
    <row r="4" spans="2:3" s="28" customFormat="1" ht="61.5" customHeight="1" x14ac:dyDescent="0.2">
      <c r="B4" s="69" t="s">
        <v>273</v>
      </c>
      <c r="C4" s="64" t="s">
        <v>691</v>
      </c>
    </row>
    <row r="5" spans="2:3" s="60" customFormat="1" ht="40.5" customHeight="1" x14ac:dyDescent="0.2">
      <c r="B5" s="58"/>
      <c r="C5" s="59"/>
    </row>
    <row r="6" spans="2:3" s="28" customFormat="1" ht="21.75" customHeight="1" x14ac:dyDescent="0.2">
      <c r="B6" s="329" t="s">
        <v>274</v>
      </c>
      <c r="C6" s="329"/>
    </row>
    <row r="7" spans="2:3" s="28" customFormat="1" ht="12.75" customHeight="1" x14ac:dyDescent="0.2">
      <c r="B7" s="1" t="s">
        <v>272</v>
      </c>
      <c r="C7" s="1" t="s">
        <v>26</v>
      </c>
    </row>
    <row r="8" spans="2:3" ht="38.25" x14ac:dyDescent="0.2">
      <c r="B8" s="69" t="s">
        <v>275</v>
      </c>
      <c r="C8" s="64" t="s">
        <v>693</v>
      </c>
    </row>
    <row r="9" spans="2:3" s="61" customFormat="1" ht="12.75" x14ac:dyDescent="0.2">
      <c r="B9" s="58"/>
      <c r="C9" s="59" t="s">
        <v>692</v>
      </c>
    </row>
    <row r="10" spans="2:3" s="61" customFormat="1" ht="12.75" x14ac:dyDescent="0.2">
      <c r="C10" s="59"/>
    </row>
    <row r="11" spans="2:3" ht="15" x14ac:dyDescent="0.2">
      <c r="B11" s="330" t="s">
        <v>276</v>
      </c>
      <c r="C11" s="330"/>
    </row>
    <row r="12" spans="2:3" x14ac:dyDescent="0.2">
      <c r="B12" s="1" t="s">
        <v>272</v>
      </c>
      <c r="C12" s="1" t="s">
        <v>26</v>
      </c>
    </row>
    <row r="13" spans="2:3" ht="63.75" x14ac:dyDescent="0.2">
      <c r="B13" s="69" t="s">
        <v>277</v>
      </c>
      <c r="C13" s="64" t="s">
        <v>694</v>
      </c>
    </row>
    <row r="14" spans="2:3" s="61" customFormat="1" ht="12.75" x14ac:dyDescent="0.2">
      <c r="B14" s="58"/>
      <c r="C14" s="59" t="s">
        <v>692</v>
      </c>
    </row>
    <row r="15" spans="2:3" s="61" customFormat="1" ht="12.75" x14ac:dyDescent="0.2">
      <c r="B15" s="58"/>
      <c r="C15" s="59"/>
    </row>
    <row r="16" spans="2:3" ht="15" x14ac:dyDescent="0.2">
      <c r="B16" s="329" t="s">
        <v>278</v>
      </c>
      <c r="C16" s="329"/>
    </row>
    <row r="17" spans="2:3" x14ac:dyDescent="0.2">
      <c r="B17" s="1" t="s">
        <v>25</v>
      </c>
      <c r="C17" s="1" t="s">
        <v>26</v>
      </c>
    </row>
    <row r="18" spans="2:3" s="28" customFormat="1" ht="51" x14ac:dyDescent="0.2">
      <c r="B18" s="8" t="s">
        <v>279</v>
      </c>
      <c r="C18" s="64" t="s">
        <v>718</v>
      </c>
    </row>
    <row r="19" spans="2:3" s="28" customFormat="1" ht="38.25" x14ac:dyDescent="0.2">
      <c r="B19" s="8" t="s">
        <v>280</v>
      </c>
      <c r="C19" s="64" t="s">
        <v>999</v>
      </c>
    </row>
    <row r="20" spans="2:3" s="28" customFormat="1" ht="114.75" x14ac:dyDescent="0.2">
      <c r="B20" s="8" t="s">
        <v>281</v>
      </c>
      <c r="C20" s="64" t="s">
        <v>695</v>
      </c>
    </row>
  </sheetData>
  <sheetProtection selectLockedCells="1"/>
  <mergeCells count="4">
    <mergeCell ref="B2:C2"/>
    <mergeCell ref="B16:C16"/>
    <mergeCell ref="B6:C6"/>
    <mergeCell ref="B11:C11"/>
  </mergeCells>
  <phoneticPr fontId="14"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U21"/>
  <sheetViews>
    <sheetView view="pageBreakPreview" topLeftCell="A2" zoomScale="44" zoomScaleNormal="70" zoomScaleSheetLayoutView="44" workbookViewId="0">
      <selection activeCell="AB14" sqref="AB14"/>
    </sheetView>
  </sheetViews>
  <sheetFormatPr baseColWidth="10" defaultColWidth="9.33203125" defaultRowHeight="11.25" x14ac:dyDescent="0.2"/>
  <cols>
    <col min="1" max="1" width="4.33203125" customWidth="1"/>
    <col min="2" max="2" width="43" customWidth="1"/>
    <col min="3" max="3" width="14.5" bestFit="1" customWidth="1"/>
    <col min="4" max="256" width="12" customWidth="1"/>
  </cols>
  <sheetData>
    <row r="1" spans="2:21" ht="25.5" customHeight="1" x14ac:dyDescent="0.2">
      <c r="B1" s="331" t="s">
        <v>151</v>
      </c>
      <c r="C1" s="193">
        <v>1</v>
      </c>
      <c r="D1" s="194"/>
      <c r="E1" s="193">
        <v>2</v>
      </c>
      <c r="F1" s="194"/>
      <c r="G1" s="193">
        <v>3</v>
      </c>
      <c r="H1" s="194"/>
      <c r="I1" s="193">
        <v>4</v>
      </c>
      <c r="J1" s="194"/>
    </row>
    <row r="2" spans="2:21" ht="21.75" customHeight="1" thickBot="1" x14ac:dyDescent="0.25">
      <c r="B2" s="332"/>
      <c r="C2" s="168" t="s">
        <v>149</v>
      </c>
      <c r="D2" s="168" t="s">
        <v>150</v>
      </c>
      <c r="E2" s="168" t="s">
        <v>149</v>
      </c>
      <c r="F2" s="168" t="s">
        <v>150</v>
      </c>
      <c r="G2" s="168" t="s">
        <v>149</v>
      </c>
      <c r="H2" s="168" t="s">
        <v>150</v>
      </c>
      <c r="I2" s="168" t="s">
        <v>149</v>
      </c>
      <c r="J2" s="168" t="s">
        <v>150</v>
      </c>
    </row>
    <row r="3" spans="2:21" ht="34.5" customHeight="1" thickTop="1" thickBot="1" x14ac:dyDescent="0.25">
      <c r="B3" s="154" t="s">
        <v>282</v>
      </c>
      <c r="C3" s="163">
        <f>0</f>
        <v>0</v>
      </c>
      <c r="D3" s="164">
        <f>AUTOEVA!AB6</f>
        <v>0</v>
      </c>
      <c r="E3" s="163">
        <f>AUTOEVA!AC6</f>
        <v>0</v>
      </c>
      <c r="F3" s="164">
        <f>AUTOEVA!AD6</f>
        <v>0</v>
      </c>
      <c r="G3" s="163">
        <f>AUTOEVA!AE6</f>
        <v>4</v>
      </c>
      <c r="H3" s="164">
        <f>AUTOEVA!AF6</f>
        <v>1</v>
      </c>
      <c r="I3" s="163">
        <f>AUTOEVA!AG6</f>
        <v>0</v>
      </c>
      <c r="J3" s="164">
        <f>AUTOEVA!AH6</f>
        <v>0</v>
      </c>
    </row>
    <row r="4" spans="2:21" ht="34.5" customHeight="1" thickTop="1" thickBot="1" x14ac:dyDescent="0.25">
      <c r="B4" s="154" t="s">
        <v>157</v>
      </c>
      <c r="C4" s="163">
        <f>AUTOEVA!AA7</f>
        <v>0</v>
      </c>
      <c r="D4" s="164">
        <f>AUTOEVA!AB7</f>
        <v>0</v>
      </c>
      <c r="E4" s="163">
        <f>AUTOEVA!AC7</f>
        <v>0</v>
      </c>
      <c r="F4" s="164">
        <f>AUTOEVA!AD7</f>
        <v>0</v>
      </c>
      <c r="G4" s="163">
        <f>AUTOEVA!AE7</f>
        <v>5</v>
      </c>
      <c r="H4" s="164">
        <f>AUTOEVA!AF7</f>
        <v>1</v>
      </c>
      <c r="I4" s="163">
        <f>AUTOEVA!AG7</f>
        <v>0</v>
      </c>
      <c r="J4" s="164">
        <f>AUTOEVA!AH7</f>
        <v>0</v>
      </c>
    </row>
    <row r="5" spans="2:21" ht="34.5" customHeight="1" thickTop="1" thickBot="1" x14ac:dyDescent="0.25">
      <c r="B5" s="154" t="s">
        <v>163</v>
      </c>
      <c r="C5" s="163">
        <f>AUTOEVA!AA8</f>
        <v>1</v>
      </c>
      <c r="D5" s="164">
        <f>AUTOEVA!AB8</f>
        <v>0.125</v>
      </c>
      <c r="E5" s="163">
        <f>AUTOEVA!AC8</f>
        <v>0</v>
      </c>
      <c r="F5" s="164">
        <f>AUTOEVA!AD8</f>
        <v>0</v>
      </c>
      <c r="G5" s="163">
        <f>AUTOEVA!AE8</f>
        <v>7</v>
      </c>
      <c r="H5" s="164">
        <f>AUTOEVA!AF8</f>
        <v>0.875</v>
      </c>
      <c r="I5" s="163">
        <f>AUTOEVA!AG8</f>
        <v>0</v>
      </c>
      <c r="J5" s="164">
        <f>AUTOEVA!AH8</f>
        <v>0</v>
      </c>
    </row>
    <row r="6" spans="2:21" ht="34.5" customHeight="1" thickTop="1" thickBot="1" x14ac:dyDescent="0.25">
      <c r="B6" s="154" t="s">
        <v>172</v>
      </c>
      <c r="C6" s="163">
        <f>AUTOEVA!AA9</f>
        <v>0</v>
      </c>
      <c r="D6" s="164">
        <f>AUTOEVA!AB9</f>
        <v>0</v>
      </c>
      <c r="E6" s="163">
        <f>AUTOEVA!AC9</f>
        <v>0</v>
      </c>
      <c r="F6" s="164">
        <f>AUTOEVA!AD9</f>
        <v>0</v>
      </c>
      <c r="G6" s="163">
        <f>AUTOEVA!AE9</f>
        <v>4</v>
      </c>
      <c r="H6" s="164">
        <f>AUTOEVA!AF9</f>
        <v>1</v>
      </c>
      <c r="I6" s="163">
        <f>AUTOEVA!AG9</f>
        <v>0</v>
      </c>
      <c r="J6" s="164">
        <f>AUTOEVA!AH9</f>
        <v>0</v>
      </c>
    </row>
    <row r="7" spans="2:21" ht="34.5" customHeight="1" thickTop="1" thickBot="1" x14ac:dyDescent="0.25">
      <c r="B7" s="154" t="s">
        <v>177</v>
      </c>
      <c r="C7" s="163">
        <f>AUTOEVA!AA10</f>
        <v>0</v>
      </c>
      <c r="D7" s="164">
        <f>AUTOEVA!AB10</f>
        <v>0</v>
      </c>
      <c r="E7" s="163">
        <f>AUTOEVA!AC10</f>
        <v>0</v>
      </c>
      <c r="F7" s="164">
        <f>AUTOEVA!AD10</f>
        <v>0</v>
      </c>
      <c r="G7" s="163">
        <f>AUTOEVA!AE10</f>
        <v>9</v>
      </c>
      <c r="H7" s="164">
        <f>AUTOEVA!AF10</f>
        <v>1</v>
      </c>
      <c r="I7" s="163">
        <f>AUTOEVA!AG10</f>
        <v>0</v>
      </c>
      <c r="J7" s="164">
        <f>AUTOEVA!AH10</f>
        <v>0</v>
      </c>
    </row>
    <row r="8" spans="2:21" ht="34.5" customHeight="1" thickTop="1" thickBot="1" x14ac:dyDescent="0.25">
      <c r="B8" s="156" t="s">
        <v>192</v>
      </c>
      <c r="C8" s="163">
        <f>AUTOEVA!AA11</f>
        <v>0</v>
      </c>
      <c r="D8" s="164">
        <f>AUTOEVA!AB11</f>
        <v>0</v>
      </c>
      <c r="E8" s="163">
        <f>AUTOEVA!AC11</f>
        <v>1</v>
      </c>
      <c r="F8" s="164">
        <f>AUTOEVA!AD11</f>
        <v>0.25</v>
      </c>
      <c r="G8" s="163">
        <f>AUTOEVA!AE11</f>
        <v>3</v>
      </c>
      <c r="H8" s="164">
        <f>AUTOEVA!AF11</f>
        <v>0.75</v>
      </c>
      <c r="I8" s="163">
        <f>AUTOEVA!AG11</f>
        <v>0</v>
      </c>
      <c r="J8" s="164">
        <f>AUTOEVA!AH11</f>
        <v>0</v>
      </c>
    </row>
    <row r="9" spans="2:21" ht="55.5" customHeight="1" thickTop="1" x14ac:dyDescent="0.2">
      <c r="B9" s="155" t="s">
        <v>283</v>
      </c>
      <c r="C9" s="160">
        <f>AUTOEVA!AA12</f>
        <v>1</v>
      </c>
      <c r="D9" s="161">
        <f>AUTOEVA!AB12</f>
        <v>2.9411764705882353E-2</v>
      </c>
      <c r="E9" s="160">
        <f>AUTOEVA!AC12</f>
        <v>1</v>
      </c>
      <c r="F9" s="162">
        <f>AUTOEVA!AD12</f>
        <v>2.9411764705882353E-2</v>
      </c>
      <c r="G9" s="160">
        <f>AUTOEVA!AE12</f>
        <v>32</v>
      </c>
      <c r="H9" s="162">
        <f>AUTOEVA!AF12</f>
        <v>0.94117647058823528</v>
      </c>
      <c r="I9" s="160">
        <f>AUTOEVA!AG12</f>
        <v>0</v>
      </c>
      <c r="J9" s="162">
        <f>AUTOEVA!AH12</f>
        <v>0</v>
      </c>
    </row>
    <row r="11" spans="2:21" ht="30" customHeight="1" x14ac:dyDescent="0.2">
      <c r="B11" s="336"/>
      <c r="C11" s="337"/>
      <c r="D11" s="337"/>
      <c r="E11" s="337"/>
      <c r="F11" s="337"/>
      <c r="G11" s="337"/>
      <c r="H11" s="337"/>
      <c r="I11" s="337"/>
      <c r="J11" s="338"/>
      <c r="K11" s="157"/>
      <c r="L11" s="157"/>
      <c r="M11" s="157"/>
      <c r="N11" s="157"/>
      <c r="O11" s="157"/>
      <c r="P11" s="157"/>
      <c r="Q11" s="157"/>
      <c r="R11" s="157"/>
      <c r="S11" s="157"/>
      <c r="T11" s="157"/>
      <c r="U11" s="157"/>
    </row>
    <row r="12" spans="2:21" ht="30" customHeight="1" x14ac:dyDescent="0.2">
      <c r="B12" s="339" t="s">
        <v>284</v>
      </c>
      <c r="C12" s="340"/>
      <c r="D12" s="340"/>
      <c r="E12" s="340"/>
      <c r="F12" s="340"/>
      <c r="G12" s="340"/>
      <c r="H12" s="340"/>
      <c r="I12" s="340"/>
      <c r="J12" s="341"/>
      <c r="K12" s="158"/>
      <c r="L12" s="158"/>
      <c r="M12" s="158"/>
      <c r="N12" s="158"/>
      <c r="O12" s="158"/>
      <c r="P12" s="158"/>
      <c r="Q12" s="158"/>
      <c r="R12" s="158"/>
      <c r="S12" s="158"/>
      <c r="T12" s="158"/>
      <c r="U12" s="158"/>
    </row>
    <row r="13" spans="2:21" ht="53.25" customHeight="1" x14ac:dyDescent="0.2">
      <c r="B13" s="333"/>
      <c r="C13" s="334"/>
      <c r="D13" s="334"/>
      <c r="E13" s="334"/>
      <c r="F13" s="334"/>
      <c r="G13" s="334"/>
      <c r="H13" s="334"/>
      <c r="I13" s="334"/>
      <c r="J13" s="335"/>
      <c r="K13" s="159"/>
      <c r="L13" s="159"/>
      <c r="M13" s="159"/>
      <c r="N13" s="159"/>
      <c r="O13" s="159"/>
      <c r="P13" s="159"/>
      <c r="Q13" s="159"/>
      <c r="R13" s="159"/>
      <c r="S13" s="159"/>
      <c r="T13" s="159"/>
      <c r="U13" s="159"/>
    </row>
    <row r="14" spans="2:21" ht="53.25" customHeight="1" x14ac:dyDescent="0.2">
      <c r="B14" s="333"/>
      <c r="C14" s="334"/>
      <c r="D14" s="334"/>
      <c r="E14" s="334"/>
      <c r="F14" s="334"/>
      <c r="G14" s="334"/>
      <c r="H14" s="334"/>
      <c r="I14" s="334"/>
      <c r="J14" s="335"/>
      <c r="K14" s="159"/>
      <c r="L14" s="159"/>
      <c r="M14" s="159"/>
      <c r="N14" s="159"/>
      <c r="O14" s="159"/>
      <c r="P14" s="159"/>
      <c r="Q14" s="159"/>
      <c r="R14" s="159"/>
      <c r="S14" s="159"/>
      <c r="T14" s="159"/>
      <c r="U14" s="159"/>
    </row>
    <row r="15" spans="2:21" ht="53.25" customHeight="1" x14ac:dyDescent="0.2">
      <c r="B15" s="333"/>
      <c r="C15" s="334"/>
      <c r="D15" s="334"/>
      <c r="E15" s="334"/>
      <c r="F15" s="334"/>
      <c r="G15" s="334"/>
      <c r="H15" s="334"/>
      <c r="I15" s="334"/>
      <c r="J15" s="335"/>
      <c r="K15" s="159"/>
      <c r="L15" s="159"/>
      <c r="M15" s="159"/>
      <c r="N15" s="159"/>
      <c r="O15" s="159"/>
      <c r="P15" s="159"/>
      <c r="Q15" s="159"/>
      <c r="R15" s="159"/>
      <c r="S15" s="159"/>
      <c r="T15" s="159"/>
      <c r="U15" s="159"/>
    </row>
    <row r="16" spans="2:21" ht="53.25" customHeight="1" x14ac:dyDescent="0.2">
      <c r="B16" s="333"/>
      <c r="C16" s="334"/>
      <c r="D16" s="334"/>
      <c r="E16" s="334"/>
      <c r="F16" s="334"/>
      <c r="G16" s="334"/>
      <c r="H16" s="334"/>
      <c r="I16" s="334"/>
      <c r="J16" s="335"/>
      <c r="K16" s="159"/>
      <c r="L16" s="159"/>
      <c r="M16" s="159"/>
      <c r="N16" s="159"/>
      <c r="O16" s="159"/>
      <c r="P16" s="159"/>
      <c r="Q16" s="159"/>
      <c r="R16" s="159"/>
      <c r="S16" s="159"/>
      <c r="T16" s="159"/>
      <c r="U16" s="159"/>
    </row>
    <row r="17" spans="2:21" ht="30" customHeight="1" x14ac:dyDescent="0.2">
      <c r="B17" s="342" t="s">
        <v>285</v>
      </c>
      <c r="C17" s="343"/>
      <c r="D17" s="343"/>
      <c r="E17" s="343"/>
      <c r="F17" s="343"/>
      <c r="G17" s="343"/>
      <c r="H17" s="343"/>
      <c r="I17" s="343"/>
      <c r="J17" s="344"/>
      <c r="K17" s="158"/>
      <c r="L17" s="158"/>
      <c r="M17" s="158"/>
      <c r="N17" s="158"/>
      <c r="O17" s="158"/>
      <c r="P17" s="158"/>
      <c r="Q17" s="158"/>
      <c r="R17" s="158"/>
      <c r="S17" s="158"/>
      <c r="T17" s="158"/>
      <c r="U17" s="158"/>
    </row>
    <row r="18" spans="2:21" ht="51.75" customHeight="1" x14ac:dyDescent="0.2">
      <c r="B18" s="333" t="s">
        <v>696</v>
      </c>
      <c r="C18" s="345"/>
      <c r="D18" s="345"/>
      <c r="E18" s="345"/>
      <c r="F18" s="345"/>
      <c r="G18" s="345"/>
      <c r="H18" s="345"/>
      <c r="I18" s="345"/>
      <c r="J18" s="346"/>
      <c r="K18" s="159"/>
      <c r="L18" s="159"/>
      <c r="M18" s="159"/>
      <c r="N18" s="159"/>
      <c r="O18" s="159"/>
      <c r="P18" s="159"/>
      <c r="Q18" s="159"/>
      <c r="R18" s="159"/>
      <c r="S18" s="159"/>
      <c r="T18" s="159"/>
      <c r="U18" s="159"/>
    </row>
    <row r="19" spans="2:21" ht="51.75" customHeight="1" x14ac:dyDescent="0.2">
      <c r="B19" s="333" t="s">
        <v>700</v>
      </c>
      <c r="C19" s="334"/>
      <c r="D19" s="334"/>
      <c r="E19" s="334"/>
      <c r="F19" s="334"/>
      <c r="G19" s="334"/>
      <c r="H19" s="334"/>
      <c r="I19" s="334"/>
      <c r="J19" s="335"/>
      <c r="K19" s="159"/>
      <c r="L19" s="159"/>
      <c r="M19" s="159"/>
      <c r="N19" s="159"/>
      <c r="O19" s="159"/>
      <c r="P19" s="159"/>
      <c r="Q19" s="159"/>
      <c r="R19" s="159"/>
      <c r="S19" s="159"/>
      <c r="T19" s="159"/>
      <c r="U19" s="159"/>
    </row>
    <row r="20" spans="2:21" ht="54" customHeight="1" x14ac:dyDescent="0.2">
      <c r="B20" s="333" t="s">
        <v>701</v>
      </c>
      <c r="C20" s="334"/>
      <c r="D20" s="334"/>
      <c r="E20" s="334"/>
      <c r="F20" s="334"/>
      <c r="G20" s="334"/>
      <c r="H20" s="334"/>
      <c r="I20" s="334"/>
      <c r="J20" s="335"/>
      <c r="K20" s="159"/>
      <c r="L20" s="159"/>
      <c r="M20" s="159"/>
      <c r="N20" s="159"/>
      <c r="O20" s="159"/>
      <c r="P20" s="159"/>
      <c r="Q20" s="159"/>
      <c r="R20" s="159"/>
      <c r="S20" s="159"/>
      <c r="T20" s="159"/>
      <c r="U20" s="159"/>
    </row>
    <row r="21" spans="2:21" ht="54" customHeight="1" x14ac:dyDescent="0.2">
      <c r="B21" s="333" t="s">
        <v>702</v>
      </c>
      <c r="C21" s="334"/>
      <c r="D21" s="334"/>
      <c r="E21" s="334"/>
      <c r="F21" s="334"/>
      <c r="G21" s="334"/>
      <c r="H21" s="334"/>
      <c r="I21" s="334"/>
      <c r="J21" s="335"/>
    </row>
  </sheetData>
  <mergeCells count="12">
    <mergeCell ref="B1:B2"/>
    <mergeCell ref="B20:J20"/>
    <mergeCell ref="B15:J15"/>
    <mergeCell ref="B14:J14"/>
    <mergeCell ref="B21:J21"/>
    <mergeCell ref="B11:J11"/>
    <mergeCell ref="B12:J12"/>
    <mergeCell ref="B13:J13"/>
    <mergeCell ref="B16:J16"/>
    <mergeCell ref="B17:J17"/>
    <mergeCell ref="B18:J18"/>
    <mergeCell ref="B19:J19"/>
  </mergeCells>
  <hyperlinks>
    <hyperlink ref="B3" location="Autoevaluación!A6" tooltip="Ir a autoevaluación" display="Direccionamiento Estratégico"/>
    <hyperlink ref="B4" location="Autoevaluación!A12" tooltip="|Ir a autoevaluacion" display="Gestión Estratégica"/>
    <hyperlink ref="B5" location="Autoevaluación!A19" tooltip="Ir a autoevaluacion" display="Gobierno Escolar"/>
    <hyperlink ref="B6" location="Autoevaluación!A29" tooltip="Ir a autoevaluacion" display="Cultura Institucional"/>
    <hyperlink ref="B7" location="Autoevaluación!A35" tooltip="Ir a autoevaluacion" display="Clima Escolar"/>
    <hyperlink ref="B8" location="Autoevaluación!A46" tooltip="Ir a autoevaluacion" display="Relaciones Con El Entorno"/>
  </hyperlinks>
  <pageMargins left="0.7" right="0.7" top="0.75" bottom="0.75" header="0.3" footer="0.3"/>
  <pageSetup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2:J20"/>
  <sheetViews>
    <sheetView view="pageBreakPreview" topLeftCell="A9" zoomScale="68" zoomScaleNormal="70" zoomScaleSheetLayoutView="68" workbookViewId="0">
      <selection activeCell="W31" sqref="W31"/>
    </sheetView>
  </sheetViews>
  <sheetFormatPr baseColWidth="10" defaultColWidth="9.33203125" defaultRowHeight="11.25" x14ac:dyDescent="0.2"/>
  <cols>
    <col min="1" max="1" width="3" customWidth="1"/>
    <col min="2" max="2" width="34.5" bestFit="1" customWidth="1"/>
    <col min="3" max="3" width="12" customWidth="1"/>
    <col min="4" max="4" width="12.83203125" bestFit="1" customWidth="1"/>
    <col min="5" max="9" width="12" customWidth="1"/>
    <col min="10" max="10" width="12.83203125" bestFit="1" customWidth="1"/>
    <col min="11" max="256" width="12" customWidth="1"/>
  </cols>
  <sheetData>
    <row r="2" spans="2:10" ht="16.5" customHeight="1" x14ac:dyDescent="0.2">
      <c r="B2" s="331" t="s">
        <v>286</v>
      </c>
      <c r="C2" s="347">
        <v>1</v>
      </c>
      <c r="D2" s="348"/>
      <c r="E2" s="347">
        <v>2</v>
      </c>
      <c r="F2" s="348"/>
      <c r="G2" s="347">
        <v>3</v>
      </c>
      <c r="H2" s="348"/>
      <c r="I2" s="347">
        <v>4</v>
      </c>
      <c r="J2" s="348"/>
    </row>
    <row r="3" spans="2:10" ht="16.5" customHeight="1" thickBot="1" x14ac:dyDescent="0.25">
      <c r="B3" s="332"/>
      <c r="C3" s="168" t="s">
        <v>149</v>
      </c>
      <c r="D3" s="168" t="s">
        <v>150</v>
      </c>
      <c r="E3" s="168" t="s">
        <v>149</v>
      </c>
      <c r="F3" s="168" t="s">
        <v>150</v>
      </c>
      <c r="G3" s="168" t="s">
        <v>149</v>
      </c>
      <c r="H3" s="168" t="s">
        <v>150</v>
      </c>
      <c r="I3" s="168" t="s">
        <v>149</v>
      </c>
      <c r="J3" s="168" t="s">
        <v>150</v>
      </c>
    </row>
    <row r="4" spans="2:10" ht="41.25" customHeight="1" thickTop="1" thickBot="1" x14ac:dyDescent="0.25">
      <c r="B4" s="154" t="s">
        <v>287</v>
      </c>
      <c r="C4" s="163">
        <f>AUTOEVA!AA13</f>
        <v>0</v>
      </c>
      <c r="D4" s="169">
        <f>AUTOEVA!AB13</f>
        <v>0</v>
      </c>
      <c r="E4" s="163">
        <f>AUTOEVA!AC13</f>
        <v>0</v>
      </c>
      <c r="F4" s="169">
        <f>AUTOEVA!AD13</f>
        <v>0</v>
      </c>
      <c r="G4" s="163">
        <f>AUTOEVA!AE13</f>
        <v>5</v>
      </c>
      <c r="H4" s="169">
        <f>AUTOEVA!AF13</f>
        <v>1</v>
      </c>
      <c r="I4" s="163">
        <f>AUTOEVA!AG13</f>
        <v>0</v>
      </c>
      <c r="J4" s="169">
        <f>AUTOEVA!AH13</f>
        <v>0</v>
      </c>
    </row>
    <row r="5" spans="2:10" ht="41.25" customHeight="1" thickTop="1" thickBot="1" x14ac:dyDescent="0.25">
      <c r="B5" s="154" t="s">
        <v>288</v>
      </c>
      <c r="C5" s="163">
        <f>AUTOEVA!AA14</f>
        <v>0</v>
      </c>
      <c r="D5" s="169">
        <f>AUTOEVA!AB14</f>
        <v>0</v>
      </c>
      <c r="E5" s="163">
        <f>AUTOEVA!AC14</f>
        <v>1</v>
      </c>
      <c r="F5" s="169">
        <f>AUTOEVA!AD14</f>
        <v>0.25</v>
      </c>
      <c r="G5" s="163">
        <f>AUTOEVA!AE14</f>
        <v>3</v>
      </c>
      <c r="H5" s="169">
        <f>AUTOEVA!AF14</f>
        <v>0.75</v>
      </c>
      <c r="I5" s="163">
        <f>AUTOEVA!AG14</f>
        <v>0</v>
      </c>
      <c r="J5" s="169">
        <f>AUTOEVA!AH14</f>
        <v>0</v>
      </c>
    </row>
    <row r="6" spans="2:10" ht="41.25" customHeight="1" thickTop="1" thickBot="1" x14ac:dyDescent="0.25">
      <c r="B6" s="154" t="s">
        <v>289</v>
      </c>
      <c r="C6" s="163">
        <f>AUTOEVA!AA15</f>
        <v>0</v>
      </c>
      <c r="D6" s="169">
        <f>AUTOEVA!AB15</f>
        <v>0</v>
      </c>
      <c r="E6" s="163">
        <f>AUTOEVA!AC15</f>
        <v>0</v>
      </c>
      <c r="F6" s="169">
        <f>AUTOEVA!AD15</f>
        <v>0</v>
      </c>
      <c r="G6" s="163">
        <f>AUTOEVA!AE15</f>
        <v>4</v>
      </c>
      <c r="H6" s="169">
        <f>AUTOEVA!AF15</f>
        <v>1</v>
      </c>
      <c r="I6" s="163">
        <f>AUTOEVA!AG15</f>
        <v>0</v>
      </c>
      <c r="J6" s="169">
        <f>AUTOEVA!AH15</f>
        <v>0</v>
      </c>
    </row>
    <row r="7" spans="2:10" ht="41.25" customHeight="1" thickTop="1" thickBot="1" x14ac:dyDescent="0.25">
      <c r="B7" s="154" t="s">
        <v>290</v>
      </c>
      <c r="C7" s="163">
        <f>AUTOEVA!AA16</f>
        <v>0</v>
      </c>
      <c r="D7" s="169">
        <f>AUTOEVA!AB16</f>
        <v>0</v>
      </c>
      <c r="E7" s="163">
        <f>AUTOEVA!AC16</f>
        <v>1</v>
      </c>
      <c r="F7" s="169">
        <f>AUTOEVA!AD16</f>
        <v>0.16666666666666666</v>
      </c>
      <c r="G7" s="163">
        <f>AUTOEVA!AE16</f>
        <v>5</v>
      </c>
      <c r="H7" s="169">
        <f>AUTOEVA!AF16</f>
        <v>0.83333333333333337</v>
      </c>
      <c r="I7" s="163">
        <f>AUTOEVA!AG16</f>
        <v>0</v>
      </c>
      <c r="J7" s="169">
        <f>AUTOEVA!AH16</f>
        <v>0</v>
      </c>
    </row>
    <row r="8" spans="2:10" ht="41.25" customHeight="1" thickTop="1" x14ac:dyDescent="0.2">
      <c r="B8" s="165"/>
      <c r="C8" s="163"/>
      <c r="D8" s="163"/>
      <c r="E8" s="163"/>
      <c r="F8" s="163"/>
      <c r="G8" s="163"/>
      <c r="H8" s="163"/>
      <c r="I8" s="163"/>
      <c r="J8" s="163"/>
    </row>
    <row r="9" spans="2:10" ht="35.25" customHeight="1" x14ac:dyDescent="0.2">
      <c r="B9" s="166"/>
      <c r="C9" s="163"/>
      <c r="D9" s="163"/>
      <c r="E9" s="163"/>
      <c r="F9" s="163"/>
      <c r="G9" s="163"/>
      <c r="H9" s="163"/>
      <c r="I9" s="163"/>
      <c r="J9" s="163"/>
    </row>
    <row r="10" spans="2:10" ht="30" x14ac:dyDescent="0.2">
      <c r="B10" s="167" t="s">
        <v>291</v>
      </c>
      <c r="C10" s="170">
        <f>AUTOEVA!AA17</f>
        <v>0</v>
      </c>
      <c r="D10" s="171">
        <f>AUTOEVA!AB17</f>
        <v>0</v>
      </c>
      <c r="E10" s="170">
        <f>AUTOEVA!AC17</f>
        <v>2</v>
      </c>
      <c r="F10" s="171">
        <f>AUTOEVA!AD17</f>
        <v>0.10526315789473684</v>
      </c>
      <c r="G10" s="170">
        <f>AUTOEVA!AE17</f>
        <v>17</v>
      </c>
      <c r="H10" s="171">
        <f>AUTOEVA!AF17</f>
        <v>0.89473684210526316</v>
      </c>
      <c r="I10" s="170">
        <f>AUTOEVA!AG17</f>
        <v>0</v>
      </c>
      <c r="J10" s="171">
        <f>AUTOEVA!AH17</f>
        <v>0</v>
      </c>
    </row>
    <row r="11" spans="2:10" ht="21.75" customHeight="1" x14ac:dyDescent="0.2"/>
    <row r="12" spans="2:10" ht="29.25" customHeight="1" x14ac:dyDescent="0.2">
      <c r="B12" s="336"/>
      <c r="C12" s="337"/>
      <c r="D12" s="337"/>
      <c r="E12" s="337"/>
      <c r="F12" s="337"/>
      <c r="G12" s="337"/>
      <c r="H12" s="337"/>
      <c r="I12" s="337"/>
      <c r="J12" s="338"/>
    </row>
    <row r="13" spans="2:10" ht="27" customHeight="1" x14ac:dyDescent="0.2">
      <c r="B13" s="339" t="s">
        <v>284</v>
      </c>
      <c r="C13" s="340"/>
      <c r="D13" s="340"/>
      <c r="E13" s="340"/>
      <c r="F13" s="340"/>
      <c r="G13" s="340"/>
      <c r="H13" s="340"/>
      <c r="I13" s="340"/>
      <c r="J13" s="341"/>
    </row>
    <row r="14" spans="2:10" ht="39" customHeight="1" x14ac:dyDescent="0.2">
      <c r="B14" s="333"/>
      <c r="C14" s="334"/>
      <c r="D14" s="334"/>
      <c r="E14" s="334"/>
      <c r="F14" s="334"/>
      <c r="G14" s="334"/>
      <c r="H14" s="334"/>
      <c r="I14" s="334"/>
      <c r="J14" s="335"/>
    </row>
    <row r="15" spans="2:10" ht="39" customHeight="1" x14ac:dyDescent="0.2">
      <c r="B15" s="333"/>
      <c r="C15" s="334"/>
      <c r="D15" s="334"/>
      <c r="E15" s="334"/>
      <c r="F15" s="334"/>
      <c r="G15" s="334"/>
      <c r="H15" s="334"/>
      <c r="I15" s="334"/>
      <c r="J15" s="335"/>
    </row>
    <row r="16" spans="2:10" ht="39" customHeight="1" x14ac:dyDescent="0.2">
      <c r="B16" s="333"/>
      <c r="C16" s="334"/>
      <c r="D16" s="334"/>
      <c r="E16" s="334"/>
      <c r="F16" s="334"/>
      <c r="G16" s="334"/>
      <c r="H16" s="334"/>
      <c r="I16" s="334"/>
      <c r="J16" s="335"/>
    </row>
    <row r="17" spans="2:10" ht="31.5" customHeight="1" x14ac:dyDescent="0.2">
      <c r="B17" s="342" t="s">
        <v>285</v>
      </c>
      <c r="C17" s="343"/>
      <c r="D17" s="343"/>
      <c r="E17" s="343"/>
      <c r="F17" s="343"/>
      <c r="G17" s="343"/>
      <c r="H17" s="343"/>
      <c r="I17" s="343"/>
      <c r="J17" s="344"/>
    </row>
    <row r="18" spans="2:10" ht="40.5" customHeight="1" x14ac:dyDescent="0.2">
      <c r="B18" s="333" t="s">
        <v>697</v>
      </c>
      <c r="C18" s="334"/>
      <c r="D18" s="334"/>
      <c r="E18" s="334"/>
      <c r="F18" s="334"/>
      <c r="G18" s="334"/>
      <c r="H18" s="334"/>
      <c r="I18" s="334"/>
      <c r="J18" s="335"/>
    </row>
    <row r="19" spans="2:10" ht="40.5" customHeight="1" x14ac:dyDescent="0.2">
      <c r="B19" s="333" t="s">
        <v>698</v>
      </c>
      <c r="C19" s="334"/>
      <c r="D19" s="334"/>
      <c r="E19" s="334"/>
      <c r="F19" s="334"/>
      <c r="G19" s="334"/>
      <c r="H19" s="334"/>
      <c r="I19" s="334"/>
      <c r="J19" s="335"/>
    </row>
    <row r="20" spans="2:10" ht="40.5" customHeight="1" x14ac:dyDescent="0.2">
      <c r="B20" s="333" t="s">
        <v>699</v>
      </c>
      <c r="C20" s="334"/>
      <c r="D20" s="334"/>
      <c r="E20" s="334"/>
      <c r="F20" s="334"/>
      <c r="G20" s="334"/>
      <c r="H20" s="334"/>
      <c r="I20" s="334"/>
      <c r="J20" s="335"/>
    </row>
  </sheetData>
  <mergeCells count="14">
    <mergeCell ref="B12:J12"/>
    <mergeCell ref="B2:B3"/>
    <mergeCell ref="C2:D2"/>
    <mergeCell ref="E2:F2"/>
    <mergeCell ref="G2:H2"/>
    <mergeCell ref="I2:J2"/>
    <mergeCell ref="B19:J19"/>
    <mergeCell ref="B20:J20"/>
    <mergeCell ref="B13:J13"/>
    <mergeCell ref="B14:J14"/>
    <mergeCell ref="B15:J15"/>
    <mergeCell ref="B16:J16"/>
    <mergeCell ref="B17:J17"/>
    <mergeCell ref="B18:J18"/>
  </mergeCells>
  <hyperlinks>
    <hyperlink ref="B4" location="Autoevaluación!A54" tooltip="Ir a autoevaluacion" display="Diseño pedagogico"/>
    <hyperlink ref="B5" location="Autoevaluación!A61" tooltip="Ir a autoevaluacion" display="Practicas pedagogicas"/>
    <hyperlink ref="B6" location="Autoevaluación!A67" tooltip="Ir a autoevaluación" display="Gestion de aula"/>
    <hyperlink ref="B7" location="Autoevaluación!A73" tooltip="Ir a autoevaluación" display="Seguimiento academico"/>
  </hyperlinks>
  <pageMargins left="0.7" right="0.7" top="0.75" bottom="0.75" header="0.3" footer="0.3"/>
  <pageSetup paperSize="190"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2:J20"/>
  <sheetViews>
    <sheetView view="pageBreakPreview" topLeftCell="B7" zoomScale="60" zoomScaleNormal="80" workbookViewId="0">
      <selection activeCell="Z25" sqref="Z25"/>
    </sheetView>
  </sheetViews>
  <sheetFormatPr baseColWidth="10" defaultColWidth="9.33203125" defaultRowHeight="11.25" x14ac:dyDescent="0.2"/>
  <cols>
    <col min="1" max="1" width="4.6640625" customWidth="1"/>
    <col min="2" max="2" width="43.83203125" bestFit="1" customWidth="1"/>
    <col min="3" max="256" width="12" customWidth="1"/>
  </cols>
  <sheetData>
    <row r="2" spans="2:10" ht="18" customHeight="1" x14ac:dyDescent="0.2">
      <c r="B2" s="331" t="s">
        <v>292</v>
      </c>
      <c r="C2" s="347">
        <v>1</v>
      </c>
      <c r="D2" s="348"/>
      <c r="E2" s="347">
        <v>2</v>
      </c>
      <c r="F2" s="348"/>
      <c r="G2" s="347">
        <v>3</v>
      </c>
      <c r="H2" s="348"/>
      <c r="I2" s="347">
        <v>4</v>
      </c>
      <c r="J2" s="348"/>
    </row>
    <row r="3" spans="2:10" ht="18" customHeight="1" thickBot="1" x14ac:dyDescent="0.25">
      <c r="B3" s="332"/>
      <c r="C3" s="168" t="s">
        <v>149</v>
      </c>
      <c r="D3" s="168" t="s">
        <v>150</v>
      </c>
      <c r="E3" s="168" t="s">
        <v>149</v>
      </c>
      <c r="F3" s="168" t="s">
        <v>150</v>
      </c>
      <c r="G3" s="168" t="s">
        <v>149</v>
      </c>
      <c r="H3" s="168" t="s">
        <v>150</v>
      </c>
      <c r="I3" s="168" t="s">
        <v>149</v>
      </c>
      <c r="J3" s="168" t="s">
        <v>150</v>
      </c>
    </row>
    <row r="4" spans="2:10" ht="39" customHeight="1" thickTop="1" thickBot="1" x14ac:dyDescent="0.25">
      <c r="B4" s="154" t="s">
        <v>293</v>
      </c>
      <c r="C4" s="163">
        <f>AUTOEVA!AA18</f>
        <v>0</v>
      </c>
      <c r="D4" s="169">
        <f>AUTOEVA!AB18</f>
        <v>0</v>
      </c>
      <c r="E4" s="163">
        <f>AUTOEVA!AC18</f>
        <v>1</v>
      </c>
      <c r="F4" s="169">
        <f>AUTOEVA!AD18</f>
        <v>0.33333333333333331</v>
      </c>
      <c r="G4" s="163">
        <f>AUTOEVA!AE18</f>
        <v>2</v>
      </c>
      <c r="H4" s="169">
        <f>AUTOEVA!AF18</f>
        <v>0.66666666666666663</v>
      </c>
      <c r="I4" s="163">
        <f>AUTOEVA!AG18</f>
        <v>0</v>
      </c>
      <c r="J4" s="169">
        <f>AUTOEVA!AH18</f>
        <v>0</v>
      </c>
    </row>
    <row r="5" spans="2:10" ht="39" customHeight="1" thickTop="1" thickBot="1" x14ac:dyDescent="0.25">
      <c r="B5" s="172" t="s">
        <v>294</v>
      </c>
      <c r="C5" s="163">
        <f>AUTOEVA!AA19</f>
        <v>0</v>
      </c>
      <c r="D5" s="169">
        <f>AUTOEVA!AB19</f>
        <v>0</v>
      </c>
      <c r="E5" s="163">
        <f>AUTOEVA!AC19</f>
        <v>0</v>
      </c>
      <c r="F5" s="169">
        <f>AUTOEVA!AD19</f>
        <v>0</v>
      </c>
      <c r="G5" s="163">
        <f>AUTOEVA!AE19</f>
        <v>7</v>
      </c>
      <c r="H5" s="169">
        <f>AUTOEVA!AF19</f>
        <v>1</v>
      </c>
      <c r="I5" s="163">
        <f>AUTOEVA!AG19</f>
        <v>0</v>
      </c>
      <c r="J5" s="169">
        <f>AUTOEVA!AH19</f>
        <v>0</v>
      </c>
    </row>
    <row r="6" spans="2:10" ht="39" customHeight="1" thickTop="1" thickBot="1" x14ac:dyDescent="0.25">
      <c r="B6" s="172" t="s">
        <v>295</v>
      </c>
      <c r="C6" s="163">
        <f>AUTOEVA!AA20</f>
        <v>0</v>
      </c>
      <c r="D6" s="169">
        <f>AUTOEVA!AB20</f>
        <v>0</v>
      </c>
      <c r="E6" s="163">
        <f>AUTOEVA!AC20</f>
        <v>0</v>
      </c>
      <c r="F6" s="169">
        <f>AUTOEVA!AD20</f>
        <v>0</v>
      </c>
      <c r="G6" s="163">
        <f>AUTOEVA!AE20</f>
        <v>2</v>
      </c>
      <c r="H6" s="169">
        <f>AUTOEVA!AF20</f>
        <v>1</v>
      </c>
      <c r="I6" s="163">
        <f>AUTOEVA!AG20</f>
        <v>0</v>
      </c>
      <c r="J6" s="169">
        <f>AUTOEVA!AH20</f>
        <v>0</v>
      </c>
    </row>
    <row r="7" spans="2:10" ht="39" customHeight="1" thickTop="1" thickBot="1" x14ac:dyDescent="0.25">
      <c r="B7" s="154" t="s">
        <v>296</v>
      </c>
      <c r="C7" s="163">
        <f>AUTOEVA!AA21</f>
        <v>0</v>
      </c>
      <c r="D7" s="169">
        <f>AUTOEVA!AB21</f>
        <v>0</v>
      </c>
      <c r="E7" s="163">
        <f>AUTOEVA!AC21</f>
        <v>1</v>
      </c>
      <c r="F7" s="169">
        <f>AUTOEVA!AD21</f>
        <v>0.1</v>
      </c>
      <c r="G7" s="163">
        <f>AUTOEVA!AE21</f>
        <v>9</v>
      </c>
      <c r="H7" s="169">
        <f>AUTOEVA!AF21</f>
        <v>0.9</v>
      </c>
      <c r="I7" s="163">
        <f>AUTOEVA!AG21</f>
        <v>0</v>
      </c>
      <c r="J7" s="169">
        <f>AUTOEVA!AH21</f>
        <v>0</v>
      </c>
    </row>
    <row r="8" spans="2:10" ht="39" customHeight="1" thickTop="1" thickBot="1" x14ac:dyDescent="0.25">
      <c r="B8" s="154" t="s">
        <v>297</v>
      </c>
      <c r="C8" s="163">
        <f>AUTOEVA!AA22</f>
        <v>0</v>
      </c>
      <c r="D8" s="169">
        <f>AUTOEVA!AB22</f>
        <v>0</v>
      </c>
      <c r="E8" s="163">
        <f>AUTOEVA!AC22</f>
        <v>1</v>
      </c>
      <c r="F8" s="169">
        <f>AUTOEVA!AD22</f>
        <v>0.25</v>
      </c>
      <c r="G8" s="163">
        <f>AUTOEVA!AE22</f>
        <v>3</v>
      </c>
      <c r="H8" s="169">
        <f>AUTOEVA!AF22</f>
        <v>0.75</v>
      </c>
      <c r="I8" s="163">
        <f>AUTOEVA!AG22</f>
        <v>0</v>
      </c>
      <c r="J8" s="169">
        <f>AUTOEVA!AH22</f>
        <v>0</v>
      </c>
    </row>
    <row r="9" spans="2:10" ht="31.5" customHeight="1" thickTop="1" x14ac:dyDescent="0.2">
      <c r="B9" s="165"/>
      <c r="C9" s="163"/>
      <c r="D9" s="169"/>
      <c r="E9" s="163"/>
      <c r="F9" s="169"/>
      <c r="G9" s="163"/>
      <c r="H9" s="169"/>
      <c r="I9" s="163"/>
      <c r="J9" s="169"/>
    </row>
    <row r="10" spans="2:10" ht="36.75" customHeight="1" x14ac:dyDescent="0.2">
      <c r="B10" s="167" t="s">
        <v>298</v>
      </c>
      <c r="C10" s="170">
        <f>AUTOEVA!AA23</f>
        <v>0</v>
      </c>
      <c r="D10" s="171">
        <f>AUTOEVA!AB23</f>
        <v>0</v>
      </c>
      <c r="E10" s="170">
        <f>AUTOEVA!AC23</f>
        <v>3</v>
      </c>
      <c r="F10" s="171">
        <f>AUTOEVA!AD23</f>
        <v>0.11538461538461539</v>
      </c>
      <c r="G10" s="170">
        <f>AUTOEVA!AE23</f>
        <v>23</v>
      </c>
      <c r="H10" s="171">
        <f>AUTOEVA!AF23</f>
        <v>0.88461538461538458</v>
      </c>
      <c r="I10" s="170">
        <f>AUTOEVA!AG23</f>
        <v>0</v>
      </c>
      <c r="J10" s="171">
        <f>AUTOEVA!AH23</f>
        <v>0</v>
      </c>
    </row>
    <row r="11" spans="2:10" ht="23.25" customHeight="1" x14ac:dyDescent="0.2"/>
    <row r="12" spans="2:10" ht="27.75" customHeight="1" x14ac:dyDescent="0.2">
      <c r="B12" s="336"/>
      <c r="C12" s="337"/>
      <c r="D12" s="337"/>
      <c r="E12" s="337"/>
      <c r="F12" s="337"/>
      <c r="G12" s="337"/>
      <c r="H12" s="337"/>
      <c r="I12" s="337"/>
      <c r="J12" s="338"/>
    </row>
    <row r="13" spans="2:10" ht="23.25" customHeight="1" x14ac:dyDescent="0.2">
      <c r="B13" s="339" t="s">
        <v>284</v>
      </c>
      <c r="C13" s="340"/>
      <c r="D13" s="340"/>
      <c r="E13" s="340"/>
      <c r="F13" s="340"/>
      <c r="G13" s="340"/>
      <c r="H13" s="340"/>
      <c r="I13" s="340"/>
      <c r="J13" s="341"/>
    </row>
    <row r="14" spans="2:10" ht="46.5" customHeight="1" x14ac:dyDescent="0.2">
      <c r="B14" s="333"/>
      <c r="C14" s="334"/>
      <c r="D14" s="334"/>
      <c r="E14" s="334"/>
      <c r="F14" s="334"/>
      <c r="G14" s="334"/>
      <c r="H14" s="334"/>
      <c r="I14" s="334"/>
      <c r="J14" s="335"/>
    </row>
    <row r="15" spans="2:10" ht="46.5" customHeight="1" x14ac:dyDescent="0.2">
      <c r="B15" s="333"/>
      <c r="C15" s="334"/>
      <c r="D15" s="334"/>
      <c r="E15" s="334"/>
      <c r="F15" s="334"/>
      <c r="G15" s="334"/>
      <c r="H15" s="334"/>
      <c r="I15" s="334"/>
      <c r="J15" s="335"/>
    </row>
    <row r="16" spans="2:10" ht="46.5" customHeight="1" x14ac:dyDescent="0.2">
      <c r="B16" s="333"/>
      <c r="C16" s="334"/>
      <c r="D16" s="334"/>
      <c r="E16" s="334"/>
      <c r="F16" s="334"/>
      <c r="G16" s="334"/>
      <c r="H16" s="334"/>
      <c r="I16" s="334"/>
      <c r="J16" s="335"/>
    </row>
    <row r="17" spans="2:10" ht="30" customHeight="1" x14ac:dyDescent="0.2">
      <c r="B17" s="342" t="s">
        <v>285</v>
      </c>
      <c r="C17" s="343"/>
      <c r="D17" s="343"/>
      <c r="E17" s="343"/>
      <c r="F17" s="343"/>
      <c r="G17" s="343"/>
      <c r="H17" s="343"/>
      <c r="I17" s="343"/>
      <c r="J17" s="344"/>
    </row>
    <row r="18" spans="2:10" ht="40.5" customHeight="1" x14ac:dyDescent="0.2">
      <c r="B18" s="333" t="s">
        <v>703</v>
      </c>
      <c r="C18" s="334"/>
      <c r="D18" s="334"/>
      <c r="E18" s="334"/>
      <c r="F18" s="334"/>
      <c r="G18" s="334"/>
      <c r="H18" s="334"/>
      <c r="I18" s="334"/>
      <c r="J18" s="335"/>
    </row>
    <row r="19" spans="2:10" ht="40.5" customHeight="1" x14ac:dyDescent="0.2">
      <c r="B19" s="333" t="s">
        <v>704</v>
      </c>
      <c r="C19" s="334"/>
      <c r="D19" s="334"/>
      <c r="E19" s="334"/>
      <c r="F19" s="334"/>
      <c r="G19" s="334"/>
      <c r="H19" s="334"/>
      <c r="I19" s="334"/>
      <c r="J19" s="335"/>
    </row>
    <row r="20" spans="2:10" ht="40.5" customHeight="1" x14ac:dyDescent="0.2">
      <c r="B20" s="333" t="s">
        <v>705</v>
      </c>
      <c r="C20" s="334"/>
      <c r="D20" s="334"/>
      <c r="E20" s="334"/>
      <c r="F20" s="334"/>
      <c r="G20" s="334"/>
      <c r="H20" s="334"/>
      <c r="I20" s="334"/>
      <c r="J20" s="335"/>
    </row>
  </sheetData>
  <mergeCells count="14">
    <mergeCell ref="B12:J12"/>
    <mergeCell ref="B2:B3"/>
    <mergeCell ref="C2:D2"/>
    <mergeCell ref="E2:F2"/>
    <mergeCell ref="G2:H2"/>
    <mergeCell ref="I2:J2"/>
    <mergeCell ref="B19:J19"/>
    <mergeCell ref="B20:J20"/>
    <mergeCell ref="B13:J13"/>
    <mergeCell ref="B14:J14"/>
    <mergeCell ref="B15:J15"/>
    <mergeCell ref="B16:J16"/>
    <mergeCell ref="B17:J17"/>
    <mergeCell ref="B18:J18"/>
  </mergeCells>
  <hyperlinks>
    <hyperlink ref="B8" location="Autoevaluación!A113" tooltip="Ir a autoevaluación" display="Apoyo Financiero y Contable"/>
    <hyperlink ref="B7" location="Autoevaluación!A101" tooltip="Ir a autoevaluación" display="Talento Humano"/>
    <hyperlink ref="B6" location="Autoevaluación!A97" tooltip="Ir a autoevaluación" display="Administración de servicios complementarios"/>
    <hyperlink ref="B5" location="Autoevaluación!A88" tooltip="Ir a autoevaluación" display="Administración de la planta fisica y de los recursos"/>
    <hyperlink ref="B4" location="Autoevaluación!A83" tooltip="Ir a autoevaluación" display="Apoyo a la gestion académica"/>
  </hyperlinks>
  <pageMargins left="0.7" right="0.7" top="0.75" bottom="0.75" header="0.3" footer="0.3"/>
  <pageSetup paperSize="1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2:J21"/>
  <sheetViews>
    <sheetView view="pageBreakPreview" zoomScale="60" zoomScaleNormal="80" workbookViewId="0">
      <selection activeCell="Z19" sqref="Z19"/>
    </sheetView>
  </sheetViews>
  <sheetFormatPr baseColWidth="10" defaultColWidth="9.33203125" defaultRowHeight="11.25" x14ac:dyDescent="0.2"/>
  <cols>
    <col min="1" max="1" width="3" customWidth="1"/>
    <col min="2" max="2" width="45.1640625" bestFit="1" customWidth="1"/>
    <col min="3" max="256" width="12" customWidth="1"/>
  </cols>
  <sheetData>
    <row r="2" spans="2:10" ht="21.75" customHeight="1" x14ac:dyDescent="0.2">
      <c r="B2" s="331" t="s">
        <v>252</v>
      </c>
      <c r="C2" s="347">
        <v>1</v>
      </c>
      <c r="D2" s="348"/>
      <c r="E2" s="347">
        <v>2</v>
      </c>
      <c r="F2" s="348"/>
      <c r="G2" s="347">
        <v>3</v>
      </c>
      <c r="H2" s="348"/>
      <c r="I2" s="347">
        <v>4</v>
      </c>
      <c r="J2" s="348"/>
    </row>
    <row r="3" spans="2:10" ht="21.75" customHeight="1" thickBot="1" x14ac:dyDescent="0.25">
      <c r="B3" s="332"/>
      <c r="C3" s="168" t="s">
        <v>149</v>
      </c>
      <c r="D3" s="168" t="s">
        <v>150</v>
      </c>
      <c r="E3" s="168" t="s">
        <v>149</v>
      </c>
      <c r="F3" s="168" t="s">
        <v>150</v>
      </c>
      <c r="G3" s="168" t="s">
        <v>149</v>
      </c>
      <c r="H3" s="168" t="s">
        <v>150</v>
      </c>
      <c r="I3" s="168" t="s">
        <v>149</v>
      </c>
      <c r="J3" s="168" t="s">
        <v>150</v>
      </c>
    </row>
    <row r="4" spans="2:10" ht="33" customHeight="1" thickTop="1" thickBot="1" x14ac:dyDescent="0.25">
      <c r="B4" s="173" t="s">
        <v>253</v>
      </c>
      <c r="C4" s="163">
        <f>AUTOEVA!AA24</f>
        <v>0</v>
      </c>
      <c r="D4" s="169">
        <f>AUTOEVA!AB24</f>
        <v>0</v>
      </c>
      <c r="E4" s="163">
        <f>AUTOEVA!AC24</f>
        <v>0</v>
      </c>
      <c r="F4" s="169">
        <f>AUTOEVA!AD24</f>
        <v>0</v>
      </c>
      <c r="G4" s="163">
        <f>AUTOEVA!AE24</f>
        <v>4</v>
      </c>
      <c r="H4" s="169">
        <f>AUTOEVA!AF24</f>
        <v>1</v>
      </c>
      <c r="I4" s="163">
        <f>AUTOEVA!AG24</f>
        <v>0</v>
      </c>
      <c r="J4" s="169">
        <f>AUTOEVA!AH24</f>
        <v>0</v>
      </c>
    </row>
    <row r="5" spans="2:10" ht="33" customHeight="1" thickTop="1" thickBot="1" x14ac:dyDescent="0.25">
      <c r="B5" s="174" t="s">
        <v>258</v>
      </c>
      <c r="C5" s="163">
        <f>AUTOEVA!AA25</f>
        <v>0</v>
      </c>
      <c r="D5" s="169">
        <f>AUTOEVA!AB25</f>
        <v>0</v>
      </c>
      <c r="E5" s="163">
        <f>AUTOEVA!AC25</f>
        <v>0</v>
      </c>
      <c r="F5" s="169">
        <f>AUTOEVA!AD25</f>
        <v>0</v>
      </c>
      <c r="G5" s="163">
        <f>AUTOEVA!AE25</f>
        <v>3</v>
      </c>
      <c r="H5" s="169">
        <f>AUTOEVA!AF25</f>
        <v>1</v>
      </c>
      <c r="I5" s="163">
        <f>AUTOEVA!AG25</f>
        <v>0</v>
      </c>
      <c r="J5" s="169">
        <f>AUTOEVA!AH25</f>
        <v>0</v>
      </c>
    </row>
    <row r="6" spans="2:10" ht="33" customHeight="1" thickTop="1" thickBot="1" x14ac:dyDescent="0.25">
      <c r="B6" s="174" t="s">
        <v>263</v>
      </c>
      <c r="C6" s="163">
        <f>AUTOEVA!AA26</f>
        <v>0</v>
      </c>
      <c r="D6" s="169">
        <f>AUTOEVA!AB26</f>
        <v>0</v>
      </c>
      <c r="E6" s="163">
        <f>AUTOEVA!AC26</f>
        <v>0</v>
      </c>
      <c r="F6" s="169">
        <f>AUTOEVA!AD26</f>
        <v>0</v>
      </c>
      <c r="G6" s="163">
        <f>AUTOEVA!AE26</f>
        <v>3</v>
      </c>
      <c r="H6" s="169">
        <f>AUTOEVA!AF26</f>
        <v>1</v>
      </c>
      <c r="I6" s="163">
        <f>AUTOEVA!AG26</f>
        <v>0</v>
      </c>
      <c r="J6" s="169">
        <f>AUTOEVA!AH26</f>
        <v>0</v>
      </c>
    </row>
    <row r="7" spans="2:10" ht="33" customHeight="1" thickTop="1" thickBot="1" x14ac:dyDescent="0.25">
      <c r="B7" s="173" t="s">
        <v>267</v>
      </c>
      <c r="C7" s="163">
        <f>AUTOEVA!AA27</f>
        <v>0</v>
      </c>
      <c r="D7" s="169">
        <f>AUTOEVA!AB27</f>
        <v>0</v>
      </c>
      <c r="E7" s="163">
        <f>AUTOEVA!AC27</f>
        <v>0</v>
      </c>
      <c r="F7" s="169">
        <f>AUTOEVA!AD27</f>
        <v>0</v>
      </c>
      <c r="G7" s="163">
        <f>AUTOEVA!AE27</f>
        <v>3</v>
      </c>
      <c r="H7" s="169">
        <f>AUTOEVA!AF27</f>
        <v>1</v>
      </c>
      <c r="I7" s="163">
        <f>AUTOEVA!AG27</f>
        <v>0</v>
      </c>
      <c r="J7" s="169">
        <f>AUTOEVA!AH27</f>
        <v>0</v>
      </c>
    </row>
    <row r="8" spans="2:10" ht="33" customHeight="1" thickTop="1" x14ac:dyDescent="0.2">
      <c r="B8" s="165"/>
      <c r="C8" s="163"/>
      <c r="D8" s="169"/>
      <c r="E8" s="163"/>
      <c r="F8" s="169"/>
      <c r="G8" s="163"/>
      <c r="H8" s="169"/>
      <c r="I8" s="163"/>
      <c r="J8" s="169"/>
    </row>
    <row r="9" spans="2:10" ht="33" customHeight="1" x14ac:dyDescent="0.2">
      <c r="B9" s="166"/>
      <c r="C9" s="163"/>
      <c r="D9" s="169"/>
      <c r="E9" s="163"/>
      <c r="F9" s="169"/>
      <c r="G9" s="163"/>
      <c r="H9" s="169"/>
      <c r="I9" s="163"/>
      <c r="J9" s="169"/>
    </row>
    <row r="10" spans="2:10" ht="37.5" customHeight="1" x14ac:dyDescent="0.2">
      <c r="B10" s="167" t="s">
        <v>299</v>
      </c>
      <c r="C10" s="170">
        <f>AUTOEVA!AA28</f>
        <v>0</v>
      </c>
      <c r="D10" s="171">
        <f>AUTOEVA!AB28</f>
        <v>0</v>
      </c>
      <c r="E10" s="170">
        <f>AUTOEVA!AC28</f>
        <v>0</v>
      </c>
      <c r="F10" s="171">
        <f>AUTOEVA!AD28</f>
        <v>0</v>
      </c>
      <c r="G10" s="170">
        <f>AUTOEVA!AE28</f>
        <v>13</v>
      </c>
      <c r="H10" s="171">
        <f>AUTOEVA!AF28</f>
        <v>1</v>
      </c>
      <c r="I10" s="170">
        <f>AUTOEVA!AG28</f>
        <v>0</v>
      </c>
      <c r="J10" s="171">
        <f>AUTOEVA!AH28</f>
        <v>0</v>
      </c>
    </row>
    <row r="13" spans="2:10" ht="26.25" customHeight="1" x14ac:dyDescent="0.2">
      <c r="B13" s="336"/>
      <c r="C13" s="337"/>
      <c r="D13" s="337"/>
      <c r="E13" s="337"/>
      <c r="F13" s="337"/>
      <c r="G13" s="337"/>
      <c r="H13" s="337"/>
      <c r="I13" s="337"/>
      <c r="J13" s="338"/>
    </row>
    <row r="14" spans="2:10" ht="26.25" customHeight="1" x14ac:dyDescent="0.2">
      <c r="B14" s="339" t="s">
        <v>284</v>
      </c>
      <c r="C14" s="340"/>
      <c r="D14" s="340"/>
      <c r="E14" s="340"/>
      <c r="F14" s="340"/>
      <c r="G14" s="340"/>
      <c r="H14" s="340"/>
      <c r="I14" s="340"/>
      <c r="J14" s="341"/>
    </row>
    <row r="15" spans="2:10" ht="39.75" customHeight="1" x14ac:dyDescent="0.2">
      <c r="B15" s="333"/>
      <c r="C15" s="334"/>
      <c r="D15" s="334"/>
      <c r="E15" s="334"/>
      <c r="F15" s="334"/>
      <c r="G15" s="334"/>
      <c r="H15" s="334"/>
      <c r="I15" s="334"/>
      <c r="J15" s="335"/>
    </row>
    <row r="16" spans="2:10" ht="39.75" customHeight="1" x14ac:dyDescent="0.2">
      <c r="B16" s="333"/>
      <c r="C16" s="334"/>
      <c r="D16" s="334"/>
      <c r="E16" s="334"/>
      <c r="F16" s="334"/>
      <c r="G16" s="334"/>
      <c r="H16" s="334"/>
      <c r="I16" s="334"/>
      <c r="J16" s="335"/>
    </row>
    <row r="17" spans="2:10" ht="39.75" customHeight="1" x14ac:dyDescent="0.2">
      <c r="B17" s="333"/>
      <c r="C17" s="334"/>
      <c r="D17" s="334"/>
      <c r="E17" s="334"/>
      <c r="F17" s="334"/>
      <c r="G17" s="334"/>
      <c r="H17" s="334"/>
      <c r="I17" s="334"/>
      <c r="J17" s="335"/>
    </row>
    <row r="18" spans="2:10" ht="26.25" customHeight="1" x14ac:dyDescent="0.2">
      <c r="B18" s="342" t="s">
        <v>285</v>
      </c>
      <c r="C18" s="343"/>
      <c r="D18" s="343"/>
      <c r="E18" s="343"/>
      <c r="F18" s="343"/>
      <c r="G18" s="343"/>
      <c r="H18" s="343"/>
      <c r="I18" s="343"/>
      <c r="J18" s="344"/>
    </row>
    <row r="19" spans="2:10" ht="43.5" customHeight="1" x14ac:dyDescent="0.2">
      <c r="B19" s="333" t="s">
        <v>706</v>
      </c>
      <c r="C19" s="334"/>
      <c r="D19" s="334"/>
      <c r="E19" s="334"/>
      <c r="F19" s="334"/>
      <c r="G19" s="334"/>
      <c r="H19" s="334"/>
      <c r="I19" s="334"/>
      <c r="J19" s="335"/>
    </row>
    <row r="20" spans="2:10" ht="43.5" customHeight="1" x14ac:dyDescent="0.2">
      <c r="B20" s="333" t="s">
        <v>707</v>
      </c>
      <c r="C20" s="334"/>
      <c r="D20" s="334"/>
      <c r="E20" s="334"/>
      <c r="F20" s="334"/>
      <c r="G20" s="334"/>
      <c r="H20" s="334"/>
      <c r="I20" s="334"/>
      <c r="J20" s="335"/>
    </row>
    <row r="21" spans="2:10" ht="43.5" customHeight="1" x14ac:dyDescent="0.2">
      <c r="B21" s="333" t="s">
        <v>708</v>
      </c>
      <c r="C21" s="334"/>
      <c r="D21" s="334"/>
      <c r="E21" s="334"/>
      <c r="F21" s="334"/>
      <c r="G21" s="334"/>
      <c r="H21" s="334"/>
      <c r="I21" s="334"/>
      <c r="J21" s="335"/>
    </row>
  </sheetData>
  <mergeCells count="14">
    <mergeCell ref="B13:J13"/>
    <mergeCell ref="B2:B3"/>
    <mergeCell ref="C2:D2"/>
    <mergeCell ref="E2:F2"/>
    <mergeCell ref="G2:H2"/>
    <mergeCell ref="I2:J2"/>
    <mergeCell ref="B20:J20"/>
    <mergeCell ref="B21:J21"/>
    <mergeCell ref="B14:J14"/>
    <mergeCell ref="B15:J15"/>
    <mergeCell ref="B16:J16"/>
    <mergeCell ref="B17:J17"/>
    <mergeCell ref="B18:J18"/>
    <mergeCell ref="B19:J19"/>
  </mergeCells>
  <hyperlinks>
    <hyperlink ref="B7" location="Autoevaluación!A138" tooltip="Ir a autoevaluación" display="Prevención de riesgos"/>
    <hyperlink ref="B6" location="Autoevaluación!A133" tooltip="Ir a autoevaluación" display="Participación y convivencia"/>
    <hyperlink ref="B5" location="Autoevaluación!A127" tooltip="Ir a autoevaluación" display="Proyección a la comunidad"/>
    <hyperlink ref="B4" location="Autoevaluación!A121" tooltip="Ir a autoevaluación" display="Accesibilidad"/>
  </hyperlinks>
  <pageMargins left="0.7" right="0.7" top="0.75" bottom="0.75" header="0.3" footer="0.3"/>
  <pageSetup paperSize="1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INICIO</vt:lpstr>
      <vt:lpstr>REVI_IDENT</vt:lpstr>
      <vt:lpstr>CONTEXTO</vt:lpstr>
      <vt:lpstr>AUTOEVA</vt:lpstr>
      <vt:lpstr>ConAUTO</vt:lpstr>
      <vt:lpstr>DIRECTIVA</vt:lpstr>
      <vt:lpstr>ACADEMICA</vt:lpstr>
      <vt:lpstr>ADMINIST</vt:lpstr>
      <vt:lpstr>COMUNITARIA</vt:lpstr>
      <vt:lpstr>ANALISIS POR GESTION</vt:lpstr>
      <vt:lpstr>OBJS</vt:lpstr>
      <vt:lpstr>MET_IND</vt:lpstr>
      <vt:lpstr>ACCS VIGENCIA 2017</vt:lpstr>
      <vt:lpstr>TARS VIGENCIA 2017</vt:lpstr>
      <vt:lpstr>ACCS VIGENCIA 2018</vt:lpstr>
      <vt:lpstr>TARS VIGENCIA 2018</vt:lpstr>
      <vt:lpstr>ACCS VIGENCIA 2019</vt:lpstr>
      <vt:lpstr>TARS VIGENCIA 2019</vt:lpstr>
      <vt:lpstr>Hoja1</vt:lpstr>
      <vt:lpstr>DIRECTIVA!Área_de_impresión</vt:lpstr>
    </vt:vector>
  </TitlesOfParts>
  <Company>Hewlett-Packard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Cpe</cp:lastModifiedBy>
  <cp:revision/>
  <cp:lastPrinted>2017-05-15T21:47:36Z</cp:lastPrinted>
  <dcterms:created xsi:type="dcterms:W3CDTF">2011-04-08T12:29:09Z</dcterms:created>
  <dcterms:modified xsi:type="dcterms:W3CDTF">2019-09-07T16:35:16Z</dcterms:modified>
</cp:coreProperties>
</file>