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 codeName="{8C4F1C90-05EB-6A55-5F09-09C24B55AC0B}"/>
  <workbookPr showInkAnnotation="0" codeName="ThisWorkbook" defaultThemeVersion="124226"/>
  <bookViews>
    <workbookView xWindow="0" yWindow="300" windowWidth="15348" windowHeight="3756" tabRatio="675" activeTab="7"/>
  </bookViews>
  <sheets>
    <sheet name="INICIO" sheetId="14" r:id="rId1"/>
    <sheet name="REVI_IDENT" sheetId="1" r:id="rId2"/>
    <sheet name="CONTEXTO" sheetId="2" r:id="rId3"/>
    <sheet name="ConAUTO" sheetId="9" r:id="rId4"/>
    <sheet name="AUTOEVA" sheetId="3" r:id="rId5"/>
    <sheet name="OBJS" sheetId="4" r:id="rId6"/>
    <sheet name="MET_IND" sheetId="5" r:id="rId7"/>
    <sheet name="ACCS" sheetId="6" r:id="rId8"/>
    <sheet name="TARS" sheetId="7" r:id="rId9"/>
    <sheet name="Hoja1" sheetId="15" r:id="rId10"/>
  </sheets>
  <calcPr calcId="144525"/>
</workbook>
</file>

<file path=xl/calcChain.xml><?xml version="1.0" encoding="utf-8"?>
<calcChain xmlns="http://schemas.openxmlformats.org/spreadsheetml/2006/main">
  <c r="Q15" i="3" l="1"/>
  <c r="Q14" i="3"/>
  <c r="Q13" i="3"/>
  <c r="C6" i="5" l="1"/>
  <c r="C7" i="5"/>
  <c r="C9" i="5"/>
  <c r="A5" i="7"/>
  <c r="A9" i="7"/>
  <c r="A13" i="7"/>
  <c r="A17" i="7"/>
  <c r="A21" i="7"/>
  <c r="A25" i="7"/>
  <c r="A29" i="7"/>
  <c r="A33" i="7"/>
  <c r="A37" i="7"/>
  <c r="A41" i="7"/>
  <c r="A45" i="7"/>
  <c r="A49" i="7"/>
  <c r="A53" i="7"/>
  <c r="A57" i="7"/>
  <c r="A61" i="7"/>
  <c r="A65" i="7"/>
  <c r="A69" i="7"/>
  <c r="A73" i="7"/>
  <c r="A77" i="7"/>
  <c r="A81" i="7"/>
  <c r="A85" i="7"/>
  <c r="A89" i="7"/>
  <c r="A93" i="7"/>
  <c r="A97" i="7"/>
  <c r="A101" i="7"/>
  <c r="A105" i="7"/>
  <c r="A109" i="7"/>
  <c r="A113" i="7"/>
  <c r="A117" i="7"/>
  <c r="A121" i="7"/>
  <c r="A125" i="7"/>
  <c r="A129" i="7"/>
  <c r="A133" i="7"/>
  <c r="A137" i="7"/>
  <c r="A141" i="7"/>
  <c r="A145" i="7"/>
  <c r="A149" i="7"/>
  <c r="A153" i="7"/>
  <c r="A157" i="7"/>
  <c r="A161" i="7"/>
  <c r="A165" i="7"/>
  <c r="A169" i="7"/>
  <c r="A173" i="7"/>
  <c r="A177" i="7"/>
  <c r="A181" i="7"/>
  <c r="A185" i="7"/>
  <c r="A189" i="7"/>
  <c r="A195" i="7"/>
  <c r="A6" i="6"/>
  <c r="A8" i="6"/>
  <c r="A10" i="6"/>
  <c r="A12" i="6"/>
  <c r="A14" i="6"/>
  <c r="A16" i="6"/>
  <c r="A18" i="6"/>
  <c r="A20" i="6"/>
  <c r="A22" i="6"/>
  <c r="A24" i="6"/>
  <c r="A26" i="6"/>
  <c r="A28" i="6"/>
  <c r="A30" i="6"/>
  <c r="A32" i="6"/>
  <c r="A34" i="6"/>
  <c r="A36" i="6"/>
  <c r="A38" i="6"/>
  <c r="A40" i="6"/>
  <c r="A42" i="6"/>
  <c r="A44" i="6"/>
  <c r="A46" i="6"/>
  <c r="A48" i="6"/>
  <c r="A50" i="6"/>
  <c r="A52" i="6"/>
  <c r="B5" i="5"/>
  <c r="C5" i="5"/>
  <c r="B7" i="5"/>
  <c r="B9" i="5"/>
  <c r="C10" i="5"/>
  <c r="B11" i="5"/>
  <c r="C11" i="5"/>
  <c r="C12" i="5"/>
  <c r="B13" i="5"/>
  <c r="C13" i="5"/>
  <c r="C14" i="5"/>
  <c r="B15" i="5"/>
  <c r="C15" i="5"/>
  <c r="C16" i="5"/>
  <c r="B17" i="5"/>
  <c r="C17" i="5"/>
  <c r="C18" i="5"/>
  <c r="B19" i="5"/>
  <c r="C19" i="5"/>
  <c r="C20" i="5"/>
  <c r="B21" i="5"/>
  <c r="C21" i="5"/>
  <c r="C22" i="5"/>
  <c r="B23" i="5"/>
  <c r="C23" i="5"/>
  <c r="C24" i="5"/>
  <c r="B25" i="5"/>
  <c r="C25" i="5"/>
  <c r="C26" i="5"/>
  <c r="B27" i="5"/>
  <c r="C27" i="5"/>
  <c r="C28" i="5"/>
  <c r="M6" i="3"/>
  <c r="Q6" i="3"/>
  <c r="M7" i="3"/>
  <c r="Q7" i="3"/>
  <c r="M8" i="3"/>
  <c r="Q8" i="3"/>
  <c r="Q9" i="3"/>
  <c r="M10" i="3"/>
  <c r="Q10" i="3"/>
  <c r="M11" i="3"/>
  <c r="Q11" i="3"/>
  <c r="M12" i="3"/>
  <c r="Q12" i="3"/>
  <c r="M13" i="3"/>
  <c r="M14" i="3"/>
  <c r="M15" i="3"/>
  <c r="M16" i="3"/>
  <c r="M17" i="3"/>
  <c r="M18" i="3"/>
  <c r="M19" i="3"/>
  <c r="M20" i="3"/>
  <c r="M21" i="3"/>
  <c r="M22" i="3"/>
  <c r="M23" i="3"/>
  <c r="Q23" i="3"/>
  <c r="M24" i="3"/>
  <c r="Q24" i="3"/>
  <c r="M25" i="3"/>
  <c r="Q25" i="3"/>
  <c r="M26" i="3"/>
  <c r="Q26" i="3"/>
  <c r="M27" i="3"/>
  <c r="Q27" i="3"/>
  <c r="M28" i="3"/>
  <c r="Q28" i="3"/>
  <c r="M29" i="3"/>
  <c r="Q29" i="3"/>
  <c r="M30" i="3"/>
  <c r="Q30" i="3"/>
  <c r="M31" i="3"/>
  <c r="Q31" i="3"/>
  <c r="M32" i="3"/>
  <c r="Q32" i="3"/>
  <c r="M33" i="3"/>
  <c r="M34" i="3"/>
  <c r="M35" i="3"/>
  <c r="Q35" i="3"/>
  <c r="M36" i="3"/>
  <c r="Q36" i="3"/>
  <c r="M37" i="3"/>
  <c r="M38" i="3"/>
  <c r="M39" i="3"/>
  <c r="Q39" i="3"/>
  <c r="Q40" i="3"/>
  <c r="M41" i="3"/>
  <c r="Q41" i="3"/>
  <c r="M42" i="3"/>
  <c r="M43" i="3"/>
  <c r="M44" i="3"/>
  <c r="Q44" i="3"/>
  <c r="M45" i="3"/>
  <c r="Q45" i="3"/>
  <c r="M46" i="3"/>
  <c r="Q46" i="3"/>
  <c r="M47" i="3"/>
  <c r="Q47" i="3"/>
  <c r="M48" i="3"/>
  <c r="Q48" i="3"/>
  <c r="M49" i="3"/>
  <c r="Q49" i="3"/>
  <c r="M50" i="3"/>
  <c r="Q50" i="3"/>
  <c r="M51" i="3"/>
  <c r="Q51" i="3"/>
  <c r="M52" i="3"/>
  <c r="Q52" i="3"/>
  <c r="M53" i="3"/>
  <c r="Q53" i="3"/>
  <c r="M54" i="3"/>
  <c r="Q54" i="3"/>
  <c r="B21" i="4"/>
  <c r="M55" i="3"/>
  <c r="Q55" i="3"/>
  <c r="M56" i="3"/>
  <c r="Q56" i="3"/>
  <c r="B19" i="4"/>
  <c r="M57" i="3"/>
  <c r="Q57" i="3"/>
  <c r="M58" i="3"/>
  <c r="Q58" i="3"/>
  <c r="M59" i="3"/>
  <c r="Q59" i="3"/>
  <c r="M60" i="3"/>
  <c r="Q60" i="3"/>
  <c r="M61" i="3"/>
  <c r="Q61" i="3"/>
  <c r="M62" i="3"/>
  <c r="Q62" i="3"/>
  <c r="M63" i="3"/>
  <c r="M64" i="3"/>
  <c r="M65" i="3"/>
  <c r="M66" i="3"/>
  <c r="M67" i="3"/>
  <c r="Q67" i="3"/>
  <c r="M68" i="3"/>
  <c r="Q68" i="3"/>
  <c r="M69" i="3"/>
  <c r="Q69" i="3"/>
  <c r="M70" i="3"/>
  <c r="Q70" i="3"/>
  <c r="M71" i="3"/>
  <c r="Q71" i="3"/>
  <c r="M72" i="3"/>
  <c r="Q72" i="3"/>
  <c r="M73" i="3"/>
  <c r="Q73" i="3"/>
  <c r="B15" i="4" s="1"/>
  <c r="M74" i="3"/>
  <c r="M75" i="3"/>
  <c r="M77" i="3"/>
  <c r="M78" i="3"/>
  <c r="M79" i="3"/>
  <c r="M80" i="3"/>
  <c r="Q80" i="3"/>
  <c r="M81" i="3"/>
  <c r="Q81" i="3"/>
  <c r="M82" i="3"/>
  <c r="Q82" i="3"/>
  <c r="M83" i="3"/>
  <c r="Q83" i="3"/>
  <c r="M84" i="3"/>
  <c r="Q84" i="3"/>
  <c r="M85" i="3"/>
  <c r="Q85" i="3"/>
  <c r="M86" i="3"/>
  <c r="Q86" i="3"/>
  <c r="M87" i="3"/>
  <c r="Q87" i="3"/>
  <c r="M88" i="3"/>
  <c r="Q88" i="3"/>
  <c r="M89" i="3"/>
  <c r="Q89" i="3"/>
  <c r="M90" i="3"/>
  <c r="Q90" i="3"/>
  <c r="M91" i="3"/>
  <c r="Q91" i="3"/>
  <c r="M92" i="3"/>
  <c r="Q92" i="3"/>
  <c r="M93" i="3"/>
  <c r="Q93" i="3"/>
  <c r="M94" i="3"/>
  <c r="Q94" i="3"/>
  <c r="M95" i="3"/>
  <c r="Q95" i="3"/>
  <c r="M96" i="3"/>
  <c r="Q96" i="3"/>
  <c r="M97" i="3"/>
  <c r="Q97" i="3"/>
  <c r="B23" i="4" s="1"/>
  <c r="M98" i="3"/>
  <c r="Q98" i="3"/>
  <c r="F9" i="2"/>
  <c r="F16" i="2"/>
  <c r="F22" i="2"/>
  <c r="F39" i="2"/>
  <c r="F41" i="1"/>
  <c r="F42" i="1"/>
  <c r="F43" i="1"/>
  <c r="F44" i="1"/>
  <c r="F45" i="1"/>
  <c r="E55" i="1"/>
  <c r="E61" i="1"/>
  <c r="B13" i="4" l="1"/>
  <c r="B11" i="4"/>
  <c r="B17" i="4"/>
  <c r="B7" i="4"/>
  <c r="B5" i="4"/>
</calcChain>
</file>

<file path=xl/comments1.xml><?xml version="1.0" encoding="utf-8"?>
<comments xmlns="http://schemas.openxmlformats.org/spreadsheetml/2006/main">
  <authors>
    <author>MFIGUEROA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Con lo que cuenta actualmente , cuantos docentes ya estan capacitados...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De donde toman el dato de cuantos docentes se capacitaran…..puede ser de Registro de docentes de la Institución...</t>
        </r>
      </text>
    </comment>
  </commentList>
</comments>
</file>

<file path=xl/comments2.xml><?xml version="1.0" encoding="utf-8"?>
<comments xmlns="http://schemas.openxmlformats.org/spreadsheetml/2006/main">
  <authors>
    <author>MFIGUEROA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DESCRIBIR  DETALLADAMENTE EN QUE SE GASTO EL RECURSO FINANCIERO.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1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OBJETIVO2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 OBJETIVO 2
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3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4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4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5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6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6 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OBJTIVO 7 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OBJTIVO 7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8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8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9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9</t>
        </r>
      </text>
    </comment>
    <comment ref="A42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10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10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11</t>
        </r>
      </text>
    </comment>
    <comment ref="A48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11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OBJETIVO12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12</t>
        </r>
      </text>
    </comment>
  </commentList>
</comments>
</file>

<file path=xl/comments3.xml><?xml version="1.0" encoding="utf-8"?>
<comments xmlns="http://schemas.openxmlformats.org/spreadsheetml/2006/main">
  <authors>
    <author>MFIGUEROA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ACCION 1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ACCIÓN 2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3 ACCIÓN 1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3 ACCION 2</t>
        </r>
      </text>
    </comment>
  </commentList>
</comments>
</file>

<file path=xl/sharedStrings.xml><?xml version="1.0" encoding="utf-8"?>
<sst xmlns="http://schemas.openxmlformats.org/spreadsheetml/2006/main" count="1267" uniqueCount="665">
  <si>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</si>
  <si>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</si>
  <si>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</si>
  <si>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</si>
  <si>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</si>
  <si>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</si>
  <si>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</si>
  <si>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</si>
  <si>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</si>
  <si>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</si>
  <si>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</si>
  <si>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</si>
  <si>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</si>
  <si>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</si>
  <si>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</si>
  <si>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</si>
  <si>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</si>
  <si>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</si>
  <si>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</si>
  <si>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</si>
  <si>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</si>
  <si>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</si>
  <si>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Revisión de Identidad Institucional</t>
  </si>
  <si>
    <t>Comparación del PEI y el Funcionamiento del EE</t>
  </si>
  <si>
    <t>Para responder las preguntas de APOYO asociadas a la Comparacion, consulte el PEI, tomando en cuenta el enunciado de la MISION, VISION, PRINCIPIOS INSTITUCIONALES Y OBJETIVOS</t>
  </si>
  <si>
    <t>PREGUNTAS</t>
  </si>
  <si>
    <t>RESPUESTA</t>
  </si>
  <si>
    <t xml:space="preserve">¿Hacia dónde queremos llegar en los próximos 3 años? </t>
  </si>
  <si>
    <t>¿Qué estamos haciendo para cumplir nuestra misión?</t>
  </si>
  <si>
    <t>El PEI, PIER o PEC: ¿ha constituido un referente para el funcionamiento del Establecimiento Educativo?</t>
  </si>
  <si>
    <t>¿De qué manera lo que hacemos contribuye al logro de nuestros propósitos institucionales?</t>
  </si>
  <si>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 xml:space="preserve"> Análisis de la pertinencia del PEI con relación al contexto</t>
    </r>
  </si>
  <si>
    <t>Para EFECTUAR el Analisis de Pertinencia, diligenciar inicialmente la Hoja "CONTEXTO" y luego contestar las siguientes preguntas de APOYO</t>
  </si>
  <si>
    <t>¿El PEI de nuestro establecimiento está actualizado con respecto a los estándares básicos de competencias y a otros referentes nacionales?</t>
  </si>
  <si>
    <t>¿Las características sociales, económicas y culturales de los estudiantes y sus familias son consideradas en nuestro PEI?</t>
  </si>
  <si>
    <t>El PEI,ETNO o PEC ¿Cómo aborda las diferencias económicas, sociales y culturales de la comunidad educativa?</t>
  </si>
  <si>
    <t>¿A partir del diagnóstico local qué características sociales, culturales y económicas definen la población que conforma su comunidad educativa?</t>
  </si>
  <si>
    <t>¿Los estudiantes que egresan de nuestra institución tienen buenas oportunidades laborales o de continuar sus estudios superiores?</t>
  </si>
  <si>
    <t>¿Cuáles son las principales características sociales, económicas y culturales de nuestros estudiantes y sus familias, y cómo éstas han evolucionado en el tiempo?</t>
  </si>
  <si>
    <t>El PEI, PIER o PEC ¿Cómo aborda las diferencias económicas, sociales y culturales de la comunidad educativa?</t>
  </si>
  <si>
    <t>¿Qué tipo de articulación se ha establecido entre el Proyecto Educativo Institucional y el sector productivo?</t>
  </si>
  <si>
    <t>¿De qué manera el PEI responde a las expectativas y necesidades educativas de la comunidad?</t>
  </si>
  <si>
    <t>Analisis de la pertinencia del PEI con respecto al proceso de integracion institucional</t>
  </si>
  <si>
    <t>Nuevos acuerdos sobre la Visión, la Misión y los Principios</t>
  </si>
  <si>
    <t>Peguntas de APOYO sobre los nuevos Acuerdos sobre la Visión, Misión y Principios</t>
  </si>
  <si>
    <t>¿Qué nuevas definiciones de visión, misión y principios exigió el proceso de integración?</t>
  </si>
  <si>
    <t>SEGUIMIENTO A LA ARTICULACION Y EGRESADOS</t>
  </si>
  <si>
    <t>Seguimiento a la articulación de la primera infancia</t>
  </si>
  <si>
    <t>Para responder las preguntas de APOYO asociadas al Seguimiento de la Articulacion, consulte el PEI en el Componente Administrativo  item Articulacion a la primera infancia, tomando en cuenta las acciones frente al AMBITO DE PROCEDENCIA FAMILIAR, INSTITUCIONAL y COMUNITARIO</t>
  </si>
  <si>
    <t>¿Cuáles son las dos estrategias principales que definió la institución educativa para articular las acciones entre transición y los grados de primero y segundo de la básica primaria?</t>
  </si>
  <si>
    <t>Desde el PEI, PIER o PEC ¿que efecto esperado han tenido las acciones de articulación con los ambitos familiar, institucional y comunitario?</t>
  </si>
  <si>
    <t>¿Qué seguimientos se hacen a estas estrategias?</t>
  </si>
  <si>
    <t xml:space="preserve">Seguimiento a la articulación de la Media con la Educación Superior y la Formación para el Trabajo </t>
  </si>
  <si>
    <t>Año Anterior</t>
  </si>
  <si>
    <t>Descripcion del Programa(s) enunciado(s) en PEI - Componente Administrativo item articulacion de la media con la educacion superior y el trabajo.</t>
  </si>
  <si>
    <t>No de estudiantes inscritos 
(AÑO ANTERIOR)</t>
  </si>
  <si>
    <t>No de estudiantes certificados
(AÑO ANTERIOR)</t>
  </si>
  <si>
    <t>PREGUNTAS DE APOYO</t>
  </si>
  <si>
    <t>Para responder las preguntas de apoyo tenga en cuenta la Descripcion del Programa(s) enunciado(s) en PEI - Componente Administrativo item articulacion de la media con la educacion superior y el trabajo.</t>
  </si>
  <si>
    <t>¿Qué estrategia definió la IE para articular la educación media con la superior? ¿Con qué organismos ha realizado alianzas para hacer efectiva esta articulación?</t>
  </si>
  <si>
    <t>¿La IE desarrolla proyectos pedagógicos productivos en sus sedes rurales y cómo los ha articulado con el sector productivo?</t>
  </si>
  <si>
    <t>¿Cual ha sido el impacto del seguimiento de los programas de articulación proyectados por el establecimiento educativo?</t>
  </si>
  <si>
    <t>Seguimiento a egresados del establecimiento educativo</t>
  </si>
  <si>
    <t>Año de egreso (anterior)</t>
  </si>
  <si>
    <t>Tipo de Estudios</t>
  </si>
  <si>
    <t>Porcentaje de Egresados 
 (la Sumatoria de los parciales debe ser 100%)</t>
  </si>
  <si>
    <t>Técnica</t>
  </si>
  <si>
    <t>Tecnológica</t>
  </si>
  <si>
    <t>Educación para el trabajo y el desarrollo humano</t>
  </si>
  <si>
    <t>Superior</t>
  </si>
  <si>
    <t>No sabe</t>
  </si>
  <si>
    <t>Tipo de Trabajo</t>
  </si>
  <si>
    <t>Con trabajo relacionado al estudio</t>
  </si>
  <si>
    <t>Con trabajo no relacionado al estudio</t>
  </si>
  <si>
    <t>Desempleado</t>
  </si>
  <si>
    <t>Conclusiones de la comparación entre los planteamientos del PEI y el funcionamiento del EE, del análisis de la pertinencia con relación al contexto y del seguimiento a la articulación y egresados</t>
  </si>
  <si>
    <t>CARACTERISTICAS DE LAS FAMILIAS Y LOS ESTUDIANTES</t>
  </si>
  <si>
    <t>ESTRATIFICACION / GRUPOS</t>
  </si>
  <si>
    <t>PORCENTAJE 
 (la Sumatoria de los parciales debe ser igual o menor 100%)</t>
  </si>
  <si>
    <t>Análisis del PEI del EE según las característica</t>
  </si>
  <si>
    <r>
      <rPr>
        <sz val="11"/>
        <color indexed="8"/>
        <rFont val="Arial"/>
        <family val="2"/>
      </rPr>
      <t xml:space="preserve">Características </t>
    </r>
    <r>
      <rPr>
        <b/>
        <sz val="11"/>
        <color indexed="8"/>
        <rFont val="Arial"/>
        <family val="2"/>
      </rPr>
      <t>ECONOMICAS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</t>
    </r>
    <r>
      <rPr>
        <sz val="9"/>
        <rFont val="Arial"/>
        <family val="2"/>
      </rPr>
      <t>Indicar el porcentaje en los items que apliquen al EE)</t>
    </r>
  </si>
  <si>
    <t>ESTRATO I BAJO-BAJO</t>
  </si>
  <si>
    <t>ESTRATO II BAJO</t>
  </si>
  <si>
    <t>ESTRATO III MEDIO-BAJO</t>
  </si>
  <si>
    <t>ESTRATO IV MEDIO</t>
  </si>
  <si>
    <t>ESTRATO V MEDIO-ALTO</t>
  </si>
  <si>
    <t>ESTRATO VI ALTO</t>
  </si>
  <si>
    <r>
      <rPr>
        <sz val="11"/>
        <color indexed="8"/>
        <rFont val="Arial"/>
        <family val="2"/>
      </rPr>
      <t xml:space="preserve">Características </t>
    </r>
    <r>
      <rPr>
        <b/>
        <sz val="11"/>
        <color indexed="8"/>
        <rFont val="Arial"/>
        <family val="2"/>
      </rPr>
      <t>SOCIALES</t>
    </r>
    <r>
      <rPr>
        <b/>
        <sz val="10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(Indicar el porcentaje en los items que apliquen al EE) 
(A nivel conceptual -Ver caracteristicas fila A47)</t>
    </r>
  </si>
  <si>
    <t>Unipersonal</t>
  </si>
  <si>
    <t>Nuclear completa</t>
  </si>
  <si>
    <t>Nuclear incompleta</t>
  </si>
  <si>
    <t>Extensa completa</t>
  </si>
  <si>
    <t>Extensa incompleta</t>
  </si>
  <si>
    <t>Compuestas</t>
  </si>
  <si>
    <t>Recompuesta</t>
  </si>
  <si>
    <r>
      <rPr>
        <sz val="11"/>
        <color indexed="8"/>
        <rFont val="Arial"/>
        <family val="2"/>
      </rPr>
      <t xml:space="preserve">Características </t>
    </r>
    <r>
      <rPr>
        <b/>
        <sz val="11"/>
        <color indexed="8"/>
        <rFont val="Arial"/>
        <family val="2"/>
      </rPr>
      <t>CULTURALES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</t>
    </r>
    <r>
      <rPr>
        <sz val="9"/>
        <color indexed="8"/>
        <rFont val="Arial"/>
        <family val="2"/>
      </rPr>
      <t>Indicar el porcentaje en los items que apliquen al EE)</t>
    </r>
  </si>
  <si>
    <t>Grupos étnicos -indígenas</t>
  </si>
  <si>
    <t>Habitantes de frontera</t>
  </si>
  <si>
    <t>Comunidades afrocolombianas</t>
  </si>
  <si>
    <t xml:space="preserve">Raizales en San Andrés y Providencia y Santa Catalina. </t>
  </si>
  <si>
    <t>Pueblo Rom</t>
  </si>
  <si>
    <t>Otro</t>
  </si>
  <si>
    <r>
      <rPr>
        <sz val="11"/>
        <color indexed="8"/>
        <rFont val="Arial"/>
        <family val="2"/>
      </rPr>
      <t xml:space="preserve">Tipo de </t>
    </r>
    <r>
      <rPr>
        <b/>
        <sz val="11"/>
        <color indexed="8"/>
        <rFont val="Arial"/>
        <family val="2"/>
      </rPr>
      <t xml:space="preserve">POBLACION ATENDIDA </t>
    </r>
    <r>
      <rPr>
        <sz val="11"/>
        <color indexed="8"/>
        <rFont val="Arial"/>
        <family val="2"/>
      </rPr>
      <t xml:space="preserve">
(In</t>
    </r>
    <r>
      <rPr>
        <sz val="10"/>
        <color indexed="8"/>
        <rFont val="Arial"/>
        <family val="2"/>
      </rPr>
      <t>dicar el porcentaje en los items que apliquen al EE)</t>
    </r>
  </si>
  <si>
    <t>Grupos indígenas</t>
  </si>
  <si>
    <t>Blancos</t>
  </si>
  <si>
    <t>Mestizos</t>
  </si>
  <si>
    <t xml:space="preserve">Comunidades Raizales en San Andrés y Providencia y Santa Catalina </t>
  </si>
  <si>
    <t>Población rural dispersa</t>
  </si>
  <si>
    <t xml:space="preserve">Necesidades educativas especiales con discapacidad o limitaciones </t>
  </si>
  <si>
    <t>Necesidades educativas especiales con talentos o capacidades excepcionales</t>
  </si>
  <si>
    <t>Jóvenes y adultos iletrados</t>
  </si>
  <si>
    <t>Niños, niñas y jóvenes trabajadores</t>
  </si>
  <si>
    <t>Adolescentes en conflcito con la ley penal</t>
  </si>
  <si>
    <t>Niños, niñas y adolescentes en protección</t>
  </si>
  <si>
    <t xml:space="preserve">Población en situación de desplazamiento </t>
  </si>
  <si>
    <t xml:space="preserve">menores devinculados de los grupos armados al margen de la ley </t>
  </si>
  <si>
    <t>Hijos en edad escolar de adultos desmovilizados</t>
  </si>
  <si>
    <t>DEFINICION DE LA CLASIFICACION DE LAS CARACTERISTICAS SOCIALES</t>
  </si>
  <si>
    <t>Caracteristicas sociales</t>
  </si>
  <si>
    <t>Concepto</t>
  </si>
  <si>
    <t>Persona que vive sola</t>
  </si>
  <si>
    <t>Conformada por ambos padres con hijos(as) menores de 18 años o mayores pero sin dependencia.</t>
  </si>
  <si>
    <t>Conformada por un solo padre con hijos (as) menores de 18 años o mayores pero sin dependencia.</t>
  </si>
  <si>
    <t>Conformada por la pareja con hijos solteros, que viven con otras personas de la familia, que pueden ser otros hijos con su pareja y/o con hijos.</t>
  </si>
  <si>
    <t>Conformada por el o la jefe de hogar sin cónyugue, vive con sus hijos solteros y otros parientes</t>
  </si>
  <si>
    <t>Conformada por los miembros de la familia y otras personas que no son parientes.</t>
  </si>
  <si>
    <t>Conformada por el o la jefe de hogar con conyugue (padrastro, madrastra), hijos de cada uno e hijos en común.</t>
  </si>
  <si>
    <t>AUTOEVALUACION  DE LAS AREAS DE GESTION</t>
  </si>
  <si>
    <t>PRIORIZACION
DE LOS FACTORES O CONDICIONES</t>
  </si>
  <si>
    <t/>
  </si>
  <si>
    <t>Identifique la Oportunidad o Fortaleza por cada Componente</t>
  </si>
  <si>
    <t>JUSTIFICACION  de la Valoracion Identifica para la Oportunidad ó Fortaleza</t>
  </si>
  <si>
    <t>ANALISIS DE FACTORES Y CONDICIONES DE LAS FORTALEZAS Y OPORTUNIDADES DE MEJORAMIENTO DEL E.E.
(De acuerdo a la calificación dada, se deben escoger factores y condiciones a nivel interno o externo para las FORTALEZAS Y OPORTUNIDADES, eligido un factor, el contrario aparecera en color en fondo Rojo el cual NO se debe seleccionar)</t>
  </si>
  <si>
    <r>
      <t>DE ACUERDO AL ANALISIS DEL FACTOR INTERNO DE</t>
    </r>
    <r>
      <rPr>
        <b/>
        <sz val="16"/>
        <color indexed="8"/>
        <rFont val="Arial"/>
        <family val="2"/>
      </rPr>
      <t xml:space="preserve"> OPORTUNIDAD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Califique cada Elemento 
(Escala ascendente del 1 al 4, siendo 4 el mas alto)</t>
    </r>
  </si>
  <si>
    <t>SI ES NECESARIO ASOCIE EL FACTOR A UN OBJETIVO
Marque con una X (en mayuscula) el cual debe enumerar en la siguiente columna</t>
  </si>
  <si>
    <t xml:space="preserve">(Enumére  doce en orden de importancia, los cuales va a trabajar en la elaboracion de Objetivos) </t>
  </si>
  <si>
    <t>X</t>
  </si>
  <si>
    <t>AREAS</t>
  </si>
  <si>
    <t>PROCESOS</t>
  </si>
  <si>
    <t>COMPONENTES</t>
  </si>
  <si>
    <t>1  Existencia, 2 Pertinencia, 3  Apropiacion o 4 Mejoramiento Continuo</t>
  </si>
  <si>
    <r>
      <rPr>
        <b/>
        <sz val="9"/>
        <color indexed="8"/>
        <rFont val="Arial"/>
        <family val="2"/>
      </rPr>
      <t>FACTOR INTERNO</t>
    </r>
    <r>
      <rPr>
        <sz val="9"/>
        <color indexed="8"/>
        <rFont val="Arial"/>
        <family val="2"/>
      </rPr>
      <t xml:space="preserve">
Si selecciono una de las </t>
    </r>
    <r>
      <rPr>
        <sz val="12"/>
        <color indexed="8"/>
        <rFont val="Arial"/>
        <family val="2"/>
      </rPr>
      <t>OPORTUNIDADES</t>
    </r>
    <r>
      <rPr>
        <sz val="9"/>
        <color indexed="8"/>
        <rFont val="Arial"/>
        <family val="2"/>
      </rPr>
      <t xml:space="preserve"> : 1 (Exitencia), 2 (Pertinencia) ó 3 (Apropiacion)</t>
    </r>
  </si>
  <si>
    <r>
      <rPr>
        <b/>
        <sz val="9"/>
        <color indexed="8"/>
        <rFont val="Arial"/>
        <family val="2"/>
      </rPr>
      <t>FACTOR EXTERNO</t>
    </r>
    <r>
      <rPr>
        <sz val="9"/>
        <color indexed="8"/>
        <rFont val="Arial"/>
        <family val="2"/>
      </rPr>
      <t xml:space="preserve">
Si selecciono una de las </t>
    </r>
    <r>
      <rPr>
        <sz val="12"/>
        <color indexed="8"/>
        <rFont val="Arial"/>
        <family val="2"/>
      </rPr>
      <t>OPORTUNIDADES</t>
    </r>
    <r>
      <rPr>
        <sz val="9"/>
        <color indexed="8"/>
        <rFont val="Arial"/>
        <family val="2"/>
      </rPr>
      <t xml:space="preserve"> : 1 (Exitencia), 2 (Pertinencia) ó 3 (Apropiacion)</t>
    </r>
  </si>
  <si>
    <r>
      <rPr>
        <b/>
        <sz val="9"/>
        <color indexed="8"/>
        <rFont val="Arial"/>
        <family val="2"/>
      </rPr>
      <t xml:space="preserve">FACTOR INTERNO 
</t>
    </r>
    <r>
      <rPr>
        <sz val="9"/>
        <color indexed="8"/>
        <rFont val="Arial"/>
        <family val="2"/>
      </rPr>
      <t>Si selecciono LA FORTALEZA:  4  (Mejoramiento Continuo)</t>
    </r>
  </si>
  <si>
    <r>
      <rPr>
        <b/>
        <sz val="9"/>
        <color indexed="8"/>
        <rFont val="Arial"/>
        <family val="2"/>
      </rPr>
      <t xml:space="preserve">FACTOR EXTERNO
</t>
    </r>
    <r>
      <rPr>
        <sz val="9"/>
        <color indexed="8"/>
        <rFont val="Arial"/>
        <family val="2"/>
      </rPr>
      <t>Si selecciono LA FORTALEZA  Mejoramiento Continuo (4)</t>
    </r>
  </si>
  <si>
    <t>URGENCIA</t>
  </si>
  <si>
    <t>TENDENCIA</t>
  </si>
  <si>
    <t>IMPACTO</t>
  </si>
  <si>
    <t>SUMA TOTAL</t>
  </si>
  <si>
    <t>GESTIÓN DIRECTIVA</t>
  </si>
  <si>
    <t>DIRECCIONAMIENTO ESTRATÉGICO Y HORIZONTE INSTITUCIONAL</t>
  </si>
  <si>
    <t>Misión, visión y principios, en el marco de una institución integrada.</t>
  </si>
  <si>
    <t>Metas institucionales.</t>
  </si>
  <si>
    <t>Política de inclusión de personas de diferentes grupos poblacionales o diversidad cultural.</t>
  </si>
  <si>
    <t>Gestión Estratégica</t>
  </si>
  <si>
    <t>Liderazgo.</t>
  </si>
  <si>
    <t>Uso de información (interna y externa) para la toma de decisiones.</t>
  </si>
  <si>
    <t>Seguimiento y autoevaluación.</t>
  </si>
  <si>
    <t>Gobierno Escolar</t>
  </si>
  <si>
    <t>Consejo directivo.</t>
  </si>
  <si>
    <t>Consejo académico.</t>
  </si>
  <si>
    <t>Comisión de evaluación y promoción.</t>
  </si>
  <si>
    <t>Comité de convivencia.</t>
  </si>
  <si>
    <t>Consejo estudiantil.</t>
  </si>
  <si>
    <t>Personero estudiantil.</t>
  </si>
  <si>
    <t>Asamblea de padres de familia.</t>
  </si>
  <si>
    <t>Consejo de padres de familia.</t>
  </si>
  <si>
    <t>Cultura Institucional</t>
  </si>
  <si>
    <t>Mecanismos de comunicación.</t>
  </si>
  <si>
    <t>Trabajo en equipo.</t>
  </si>
  <si>
    <t>Reconocimiento de logros.</t>
  </si>
  <si>
    <t>Identificación y divulgación de buenas prácticas</t>
  </si>
  <si>
    <t>Clima Escolar</t>
  </si>
  <si>
    <t>Pertenencia y participación.</t>
  </si>
  <si>
    <t>Ambiente físico.</t>
  </si>
  <si>
    <t>Inducción a los nuevos estudiantes.</t>
  </si>
  <si>
    <t>Motivación hacia el aprendizaje.</t>
  </si>
  <si>
    <t>Actividades extracurriculares.</t>
  </si>
  <si>
    <t>Bienestar del alumnado.</t>
  </si>
  <si>
    <t>Manejo de conflictos.</t>
  </si>
  <si>
    <t>Manejo de casos difíciles.</t>
  </si>
  <si>
    <t>Relaciones Con El Entorno</t>
  </si>
  <si>
    <t>Familias o acudientes.</t>
  </si>
  <si>
    <t>Autoridades educativas.</t>
  </si>
  <si>
    <t>Otras instituciones.</t>
  </si>
  <si>
    <t>Sector productivo.</t>
  </si>
  <si>
    <t>GESTIÓN ACADÉMICA</t>
  </si>
  <si>
    <t>Diseño Pedagógico</t>
  </si>
  <si>
    <t>Enfoque metodológico.</t>
  </si>
  <si>
    <t>Recursos para el aprendizaje.</t>
  </si>
  <si>
    <t>Jornada escolar.</t>
  </si>
  <si>
    <t>Evaluación.</t>
  </si>
  <si>
    <t>Prácticas Pedagógicas</t>
  </si>
  <si>
    <t>Opciones didácticas para las áreas, asignaturas y proyectos transversales.</t>
  </si>
  <si>
    <t>Estrategias para las tareas escolares.</t>
  </si>
  <si>
    <t>Uso de los tiempos para el aprendizaje.</t>
  </si>
  <si>
    <t>Gestión de Aula</t>
  </si>
  <si>
    <t>Relación pedagógica.</t>
  </si>
  <si>
    <t>Planeación de clases.</t>
  </si>
  <si>
    <t>Estilo pedagógico.</t>
  </si>
  <si>
    <t>Evaluación en el aula.</t>
  </si>
  <si>
    <t>Seguimiento Académico</t>
  </si>
  <si>
    <t>Seguimiento a los resultados académicos.</t>
  </si>
  <si>
    <t>Seguimiento a la asistencia.</t>
  </si>
  <si>
    <t>Actividades de recuperación.</t>
  </si>
  <si>
    <t>Seguimiento a los egresados.</t>
  </si>
  <si>
    <t>GESTIÓN ADMINISTRATIVA Y FINANCIERA</t>
  </si>
  <si>
    <t>Apoyo a la gestión académica</t>
  </si>
  <si>
    <t>Proceso de matrícula.</t>
  </si>
  <si>
    <t>Archivo académico.</t>
  </si>
  <si>
    <t>Boletines de calificaciones.</t>
  </si>
  <si>
    <t>Administración de la planta física y de los recursos</t>
  </si>
  <si>
    <t>Mantenimiento de la planta física.</t>
  </si>
  <si>
    <t>Seguimiento al uso de los espacios.</t>
  </si>
  <si>
    <t>Adquisición de los recursos para el aprendizaje.</t>
  </si>
  <si>
    <t>Suministros y dotación.</t>
  </si>
  <si>
    <t>Seguridad y protección.</t>
  </si>
  <si>
    <t>Administración de los Servicios Complementarios</t>
  </si>
  <si>
    <t>Servicios de transporte, restaurante, cafetería y salud (enfermería, odontología, psicología).</t>
  </si>
  <si>
    <t>Apoyo a estudiantes con bajo desempeño académico o con dificultades de interacción.</t>
  </si>
  <si>
    <t>Talento humano</t>
  </si>
  <si>
    <t>Perfiles.</t>
  </si>
  <si>
    <t>Inducción.</t>
  </si>
  <si>
    <t>Asignación académica.</t>
  </si>
  <si>
    <t>Pertenencia del personal vinculado.</t>
  </si>
  <si>
    <t>Estímulos.</t>
  </si>
  <si>
    <t>Convivencia y manejo de conflictos.</t>
  </si>
  <si>
    <t>Bienestar del talento humano.</t>
  </si>
  <si>
    <t>Apoyo financiero y contable</t>
  </si>
  <si>
    <t>Presupuesto anual del Fondo de Servicios Educativos (FSE).</t>
  </si>
  <si>
    <t>Contabilidad.</t>
  </si>
  <si>
    <t>Ingresos y gastos.</t>
  </si>
  <si>
    <t>Control fiscal.</t>
  </si>
  <si>
    <t>GESTIÓN DE LA COMUNIDAD</t>
  </si>
  <si>
    <t>Accesibilidad</t>
  </si>
  <si>
    <t>Atención educativa a grupos poblacionales o en situación de vulnerabilidad que experimentan barreras al aprendizaje y la participación.</t>
  </si>
  <si>
    <t>Atención educativa a estudiantes pertenecientes a grupos étnicos.</t>
  </si>
  <si>
    <t>Necesidades y expectativas de los estudiantes.</t>
  </si>
  <si>
    <t>Proyectos de vida.</t>
  </si>
  <si>
    <t>Proyección a la comunidad</t>
  </si>
  <si>
    <t>Escuela de padres.</t>
  </si>
  <si>
    <t xml:space="preserve"> Oferta de servicios a la comunidad.</t>
  </si>
  <si>
    <t>Uso de la planta física y de los medios.</t>
  </si>
  <si>
    <t>Servicio social estudiantil.</t>
  </si>
  <si>
    <t>Participación y convivencia</t>
  </si>
  <si>
    <t>Participación de los estudiantes.</t>
  </si>
  <si>
    <t>Asamblea y consejo de padres de familia.</t>
  </si>
  <si>
    <t>Participación de las familias.</t>
  </si>
  <si>
    <t>Prevención de riesgos</t>
  </si>
  <si>
    <t>Programas de seguridad.</t>
  </si>
  <si>
    <t>PREGUNTAS DE APOYO  AUTOEVALUACION AREAS DE GESTION</t>
  </si>
  <si>
    <t>PREGUNTA</t>
  </si>
  <si>
    <t>En la evaluación de las áreas de gestión ¿cuál ha sido la participación de la comunidad educativa?, particularmente ¿de los estudiantes beneficiados?</t>
  </si>
  <si>
    <t>PREGUNTAS DE APOYO CONSULTA DEL PERFIL DE ACUERDO DE LA AUTOEVALUACION INSTITUCIONAL</t>
  </si>
  <si>
    <t>El perfil del EE ¿logra reflejar de manera conveniente la opinión de la comunidad educativa?</t>
  </si>
  <si>
    <t>PREGUNTAS DE APOYO CONSULTA DEL PERFIL DE ACUERDO A LAS OPORTUNIDADES Y FORTALEZAS</t>
  </si>
  <si>
    <t>En el análisis de fortalezas y oportunidades de mejoramiento ¿se reflejan las oportunidades de mejoramiento más sentidas por la comunidad educativa? Describa de que manera.</t>
  </si>
  <si>
    <t>PREGUNTAS DE APOYO DEL ANALISIS DE LAS FORTALEZAS Y OPORTUNIDADES</t>
  </si>
  <si>
    <t>1.¿Qué estrategias se han implementado en el establecimiento para garantizar que las fortalezas sean sostenibles a largo plazo?</t>
  </si>
  <si>
    <t>2.¿la comunidad educativa participa activamente en la revisión del Plan?</t>
  </si>
  <si>
    <t>3.Las oportunidades de mejoramiento, al igual que las debilidades identificadas en la comunidad educativa ¿son significativas parael sentir de la comunidad educativa?</t>
  </si>
  <si>
    <t>PLAN DE MEJORAMIENTO INSTITUCIONAL</t>
  </si>
  <si>
    <t>N° Factor</t>
  </si>
  <si>
    <t>FACTOR O CONDICION INTERNO</t>
  </si>
  <si>
    <t>OBJETIVO(S)</t>
  </si>
  <si>
    <t>META(S)</t>
  </si>
  <si>
    <t>DEFINICION DE METAS E INDICADORES</t>
  </si>
  <si>
    <t>N°.OBJETIVO</t>
  </si>
  <si>
    <t>OBJETIVO</t>
  </si>
  <si>
    <t>META</t>
  </si>
  <si>
    <t>FECHA DE INICIO META(D/M/A)</t>
  </si>
  <si>
    <t>FECHA DE CUMPLIMIENTO META(D/M/A)</t>
  </si>
  <si>
    <t>NOMBRE DEL INDICADOR</t>
  </si>
  <si>
    <t>TIPO DEL INDICADOR</t>
  </si>
  <si>
    <t>OBJETIVO DEL INDICADOR</t>
  </si>
  <si>
    <t>UNIDAD DE MEDIDA</t>
  </si>
  <si>
    <t>DEFINICIÓN  VARIABLES DE LAS FÓRMULAS</t>
  </si>
  <si>
    <t>FÓRMULA DE CÁLCULO DE INDICADOR</t>
  </si>
  <si>
    <t>LINEA BASE</t>
  </si>
  <si>
    <t>VALOR MÍNIMO</t>
  </si>
  <si>
    <t>VALOR MÁXIMO</t>
  </si>
  <si>
    <t>FUENTE DE DATOS PARA EL CÁLCULO DEL INDICADOR</t>
  </si>
  <si>
    <r>
      <t>PERIODICIDAD DE CÁLCULO DEL INDICADOR</t>
    </r>
    <r>
      <rPr>
        <b/>
        <sz val="8"/>
        <color indexed="8"/>
        <rFont val="Calibri"/>
        <family val="2"/>
      </rPr>
      <t xml:space="preserve">
</t>
    </r>
  </si>
  <si>
    <t>RESPONSABLE DEL INDICADOR</t>
  </si>
  <si>
    <t>RESULTADO</t>
  </si>
  <si>
    <t xml:space="preserve">PROCESO </t>
  </si>
  <si>
    <t>PORCENTUAL</t>
  </si>
  <si>
    <t>CANTIDAD</t>
  </si>
  <si>
    <t>MENSUAL</t>
  </si>
  <si>
    <t>BIMENSUAL</t>
  </si>
  <si>
    <t>TRIMESTRAL</t>
  </si>
  <si>
    <t>SEMESTRAL</t>
  </si>
  <si>
    <t>ANUAL</t>
  </si>
  <si>
    <t>ACCIONES</t>
  </si>
  <si>
    <t>RESPONSABLE</t>
  </si>
  <si>
    <t>FECHA DE INICIO
(dd/mm/aa)</t>
  </si>
  <si>
    <t>FECHA DE CUMPLIMIENTO  (dd/mm/aa)</t>
  </si>
  <si>
    <t>RECURSOS (miles de pesos)</t>
  </si>
  <si>
    <t>FUENTE DE FINANCIACIÓN</t>
  </si>
  <si>
    <t>ESTRATEGIA DE CALIDAD ASOCIADA  A LA ACCION</t>
  </si>
  <si>
    <t>DETALLE DEL RECURSO FINACIERO</t>
  </si>
  <si>
    <t xml:space="preserve"> </t>
  </si>
  <si>
    <t>ESTRATEGIAS DE CALIDAD ASOCIADAS A LA ACCION</t>
  </si>
  <si>
    <t>RECURSOS PROPIOS</t>
  </si>
  <si>
    <t xml:space="preserve">Formación continuada para docentes y directivos docentes </t>
  </si>
  <si>
    <t>REGALIAS</t>
  </si>
  <si>
    <t xml:space="preserve">Formación inicial de docentes </t>
  </si>
  <si>
    <t>SGP</t>
  </si>
  <si>
    <t xml:space="preserve">Plan territorial de formación </t>
  </si>
  <si>
    <t>NACION</t>
  </si>
  <si>
    <t xml:space="preserve">Formación de docentes y directivos docentes </t>
  </si>
  <si>
    <t>MUNICIPIO</t>
  </si>
  <si>
    <t xml:space="preserve">Educación para la sexualidad y construcción de ciudadanía </t>
  </si>
  <si>
    <t xml:space="preserve">OTROS </t>
  </si>
  <si>
    <t xml:space="preserve">Educación para el ejercicio de los Derechos humanos </t>
  </si>
  <si>
    <t xml:space="preserve">Educación Ambiental </t>
  </si>
  <si>
    <t xml:space="preserve">Competencias ciudadanas </t>
  </si>
  <si>
    <t xml:space="preserve">Competencias científicas (ciencias naturales) </t>
  </si>
  <si>
    <t xml:space="preserve">Competencias científicas (ciencias sociales) </t>
  </si>
  <si>
    <t xml:space="preserve">Competencias comunicativas </t>
  </si>
  <si>
    <t xml:space="preserve">Competencias matemáticas </t>
  </si>
  <si>
    <t xml:space="preserve">Experiencias significativas </t>
  </si>
  <si>
    <t xml:space="preserve">Promoción del inglés como lengua extranjera </t>
  </si>
  <si>
    <t>Asistencia técnica a las secretarías de educación para fortalecer la gestión, con estrategias diferenciadas de intervención</t>
  </si>
  <si>
    <t xml:space="preserve"> Acompañamiento a los establecimientos educativos para el fortalecimiento en su gestión educativa con un enfoque de educación inclusiva </t>
  </si>
  <si>
    <t xml:space="preserve">Acompañamiento a los proyectos etnoeducativos </t>
  </si>
  <si>
    <t>Identificación y socialización de experiencias etnoeducativas indígenas y afrocolombianas</t>
  </si>
  <si>
    <t>DEFINICION DE TAREAS Y RESPONSABLES</t>
  </si>
  <si>
    <t>TAREA</t>
  </si>
  <si>
    <t>CORREO RESPONSABLE</t>
  </si>
  <si>
    <t>FECHA INICIO
(dd/mm/aa)</t>
  </si>
  <si>
    <t>FECHA FIN
(dd/mm/aa)</t>
  </si>
  <si>
    <t>Formar jóvenes y adultos emprendedores,  mejorando su calidad de vida,fundamentada en  valores humanos,tecnologicos, ambientales  y  de convivencia.</t>
  </si>
  <si>
    <t xml:space="preserve">  El PEI es el documento en el cual nos basamos para planear, ejecutar, evaluar y realizar seguimiento a todas las actividades q se realizan  en la institucion.</t>
  </si>
  <si>
    <t>formando seres integrales  en los niveles de preescolar y  básica, aplicando las metodologías de Escuela Nueva y Postprimaria, inculcando valores socioculturales, ambientales, aplicando las nuevas tecnologias .</t>
  </si>
  <si>
    <t>Trabajando de forma interdisciplinaria, dandole participacion a todos los miembros de la comunidad educativa en los proyectos que lidera la institucion.</t>
  </si>
  <si>
    <t>CENTRO EDUCATIVO RURAL CURPAGÁ</t>
  </si>
  <si>
    <t>VEREDA CURPAGA</t>
  </si>
  <si>
    <t>CÁCOTA</t>
  </si>
  <si>
    <t>MANUEL ARTURO RIVERA SUAREZ</t>
  </si>
  <si>
    <t>2015-2016-2017</t>
  </si>
  <si>
    <t>JOSE HERIBERTO FLOREZ DUQUE</t>
  </si>
  <si>
    <t>CESAR AUGUSTO GAUTA FLOREZ</t>
  </si>
  <si>
    <t>NUBIA STELLA BARAJAS PARRA</t>
  </si>
  <si>
    <t>BENEDICTA ARAQUE CHAVEZ</t>
  </si>
  <si>
    <t>sed-cercurpaga@hotmail.com</t>
  </si>
  <si>
    <t>joheflo@hotmail.com</t>
  </si>
  <si>
    <t>cesaraugaflo@hotmail.com</t>
  </si>
  <si>
    <t>enriquevelazco1981@hotmail.com</t>
  </si>
  <si>
    <t>ampismechas@hotmail.com</t>
  </si>
  <si>
    <t>xiomy1338@hotmail.es</t>
  </si>
  <si>
    <t>nubibjas@hotmail.es</t>
  </si>
  <si>
    <t>bearcha2009@hotmail.com</t>
  </si>
  <si>
    <t>LUIS ENRIQUE VELAZCO SUAREZ</t>
  </si>
  <si>
    <t>LUZ AMPARO GAUTA FLOREZ</t>
  </si>
  <si>
    <t>XIOMARA FLOREZ CARRILLO</t>
  </si>
  <si>
    <t>DIRECTOR</t>
  </si>
  <si>
    <t>DOCENTE</t>
  </si>
  <si>
    <t>DIRECTIVA Y ADMINISTRATIVA</t>
  </si>
  <si>
    <t>PEDAGÓGICA</t>
  </si>
  <si>
    <t>COMUNITARIA</t>
  </si>
  <si>
    <t>ADMINISTRATIVA Y PEDAGÓGICA</t>
  </si>
  <si>
    <t>La participación ha sido buena por parte de los docentes; de padres de familia y estudiantes ha sido esporádica en reuniones periodicas, se evalúa durante el año y se hacen los ajustes según sea la pertinencia.</t>
  </si>
  <si>
    <t>Durante la evaluación institucional se revisan las fortalezas y se plantean actividades pertinentes para garantizar su sostenibilidad.</t>
  </si>
  <si>
    <t>Si, todos los estamentos que conforman la comunidad educativa aportan en la revisión del plan.</t>
  </si>
  <si>
    <t>SI, se tiene encuenta la opinión de los diferentes estamentos de la comunidad educativa</t>
  </si>
  <si>
    <t>Sí, se viene trabajado con  la autoevaluación institucional según el documento guía No. 34 del M.E.N. y por unanimidad se aprobaron las oportunidades de mejoramiento de cada una de las gestiones.</t>
  </si>
  <si>
    <t>Sí, la participación de toda la comunidad ha permitido que haya apropiación significativa, esto hace posible identificar las oportunidades de mejoramiento y debilidades para ir superarándolas.</t>
  </si>
  <si>
    <t>Se conoce y comparte el direccionamiento estratégico, se evidencia en la identidad institucional y unidad en los propósitos.</t>
  </si>
  <si>
    <t>El consejo de padres se reune periódicamente y apoya  a la rectora  lo relacionado al PMI. Evalua sus resultados para fortalecer su trabajo.</t>
  </si>
  <si>
    <t>Las sedes poseen espacios amplios y suficientes, están dotados adecuadamente, propician buen ambiente para el aprendizaje y la convivencia.</t>
  </si>
  <si>
    <t>En cada una de las sedes se observa entusiasmo y motivación hacia el aprendizaje, en la comunidad educativa.</t>
  </si>
  <si>
    <t>El uso y mantenimiento de los recursos existentes  apoya el trabajo académico de los estudiantes y docentes, el cual hace enfasis en el uso de la TIC para mejorar los aprendizajes.</t>
  </si>
  <si>
    <t>Las prácticas pedagógicas de los docentes se apoyan en opciones didácticas comunes y específicas para cada grupo poblacional, en concordancia con el PEI. Se requiere una profundización en el uso de las TIC y de la IEP.</t>
  </si>
  <si>
    <t xml:space="preserve"> la política  sobre la intencionalidad de las tareas escolares en el afianzamiento de los aprendizajes de los estudiantes es aplicada por la mayoría de los docentes, conocida y comprendida por los estudiantes y padres de familia.</t>
  </si>
  <si>
    <t>Los docentes se relacionan con  respeto con los estudiantes y se hace un esfuerzo por llegar a cada uno según su realidad personal y familiar.</t>
  </si>
  <si>
    <t xml:space="preserve">Los estilos pedagógicos de aula favorecen el desarrollo de las competencias de los estudiantes Teniendo en cuenta la IEP-TIC. Algunos docentes  realizan proyectos de investigación. La mayoría de los docentes hacen un seguimiento periódico al desempeño académico de los estudiantes y diseñan acciones de apoyo a los mismos.  </t>
  </si>
  <si>
    <t>La mayoría de los docentes hacen un seguimiento periódico al desempeño académico de los estudiantes y diseñan acciones de apoyo a los mismos.  Cuenta con indicadores y mecanismos de retroalimentación.</t>
  </si>
  <si>
    <t xml:space="preserve"> Las conclusiones de los análisis de los resultados de las pruebas saber son fuente para el mejoramiento de las prácticas de aula  en el marco del PMI.</t>
  </si>
  <si>
    <t>Los docentes incorporan actividades de nivelación durante cada uno de los períodos académicos, con estrategias para mejorar el desarrollo de las competencias básicas de los estudiantes y al mejoramiento de los resultados.</t>
  </si>
  <si>
    <t>La asignación académica se hace según el perfil y desempeño de los docentes.</t>
  </si>
  <si>
    <t>La institucion hace reconocimiento al personal vinculado según el manual de convivencia.</t>
  </si>
  <si>
    <t>El presupuesto es un instrumento de planeación y gestión financiera que opera coherentemente con el PMI.</t>
  </si>
  <si>
    <t>Los informes financieros se elaboran y se presentan dentro de los plazos establecidos por las normas y se usan para el control financiero y para la toma de decisiones.</t>
  </si>
  <si>
    <t>Se realiza un seguimiento y evaluación a los procesos de ingreso y gasto</t>
  </si>
  <si>
    <t>El servicio social responde a las necesidades de la comunidad, se apoya el PRAE, y se ayuda a las personas más necesitadas.</t>
  </si>
  <si>
    <t>El   Centro Educativo tiene unificado una visión, misión,filosofia y se tienen en sitios de observación para la comunidad educativa y  su facil  apropiación.</t>
  </si>
  <si>
    <t>En  cada semana de desarrollo institucional y redes pedagógicas se evaluan , se reajustan  el cumplimiento de las metas</t>
  </si>
  <si>
    <t>No hay compromiso de entidades que cubran estas necesidades.</t>
  </si>
  <si>
    <t>La mayoria de planes, proyectos y acciones estan articulados al plananeamiento estrategico de la institución.Se encuentran en proceso de ajustes a los estándares, nuevos derechos básicos y matrices. Se cuenta con equipos de trabajo para su elaboración.</t>
  </si>
  <si>
    <t xml:space="preserve">La estrategia pedagógica es coherente con la visión, msión y principios; es articulada en los diferentes sedes y grados </t>
  </si>
  <si>
    <t>El Centro educativo analiza y sistematiza la información de los resultados de las pruebas internas y externas para la elaboración de planes y programas de trabajo.</t>
  </si>
  <si>
    <t>El Centro Educativo realiza la   autoevaluación Institucional según las orientaciones de la SED, evalúa los logros y metas alcanzados y proriza las oportunidades de mejoramiento para el siguiente año.</t>
  </si>
  <si>
    <t>El consejo directivo tiene una agenda y un cronograma de trabajo para orientar los procesos de planeación y seguimiento a las acciones institucionales,pero no se reune con regularidad.</t>
  </si>
  <si>
    <t>El consejo académico  se reune periodicamente para garantizar que el proyecto pedagógico sea coherente, se tratan diferentes aspectos (planes de area, evaluaciones, estrategias pedagógicas, organización actividades, estudio y analisis de lieneamientos del MEN y SED, pero no realiza un seguimiento al proceso.</t>
  </si>
  <si>
    <t>El   Centro Educativo cuenta con criterios básicos para el manejo del establecimiento y los  evalúa periódicamente; se trabaja en equipo y en su gran mayoría se buscan alternativas de solución.</t>
  </si>
  <si>
    <t>La inclusión la realiza cada sede; no existe estrategia apropiada para la planificación de necesidades educativas.</t>
  </si>
  <si>
    <t>No se cuenta con el personal docente capacitado y de recursos . Actualmente no se cuenta con estudiantes con dificultades o necesidades especiales.</t>
  </si>
  <si>
    <t>Las comisiones de evaluación se reune esporadicamente, analiza los resultados y se hace seguimiento a los estudiantes que tienen dificultades.</t>
  </si>
  <si>
    <t>El Centro educativo no tiene conformado el consejo estudiantil institucional , sino colaboradores de salones, por motivos de cantidad de estudiantes q a su vez estan integrados en los diferentes comités de trabajo.</t>
  </si>
  <si>
    <t>El Centro educativo no  tiene un personero institucional,  por cada sede educativa se elige democraticamente, debido a las distancias excesivas de una sede a otra.</t>
  </si>
  <si>
    <t>El Centro educativo no  tiene una  Asamblea general de Padres de familia,  por cada sede educativa se organiza democraticamente, debido a las distancias excesivas de una sede a otra.</t>
  </si>
  <si>
    <t>La institución  desarrolla y socializa  los diferentes proyectos institucionales con el apoyo de equipos de trabajo con metodologías aplicadas en redes pedagógicas.</t>
  </si>
  <si>
    <t>3Apoyo a la investigación.</t>
  </si>
  <si>
    <t>El Centro educativo utiliza diferentes medios de comunicación, para informar, actualizar y motivar  a cada estamento en el proceso de mejoramiento institucional.</t>
  </si>
  <si>
    <t>El CER ofrece estímulos y reconocimientos a los logros de los docentes y estudiantes.</t>
  </si>
  <si>
    <t>El CER  identifica, divulga y documenta las buenas prácticas pedagógicas, administrativas y culturales.  El intercambio de experiencias propicia acciones de mejoramiento.</t>
  </si>
  <si>
    <t>Los estudiantes se identifican con la institución , participan activamente en las actividades internas y externas.</t>
  </si>
  <si>
    <t>En cada una de las Sedes acoge y orienta adecuadamente a los estudiantes nuevos. La inducción se hace al comienzo del año escolar a todos los estudiantes nuevos y sus familias.</t>
  </si>
  <si>
    <t>El CER  adopta y ajusta el manual de  convivencia para el mejoramiento del clima institucional en concordancia con el PEI</t>
  </si>
  <si>
    <t>El CER  ofrece actividades extracurriculares en algunas sedes que complementan la formación de los estudiantes.</t>
  </si>
  <si>
    <t>EL CER promueve el bienestar de los estudiantes con el apoyo de la comunidad y otras entidades.</t>
  </si>
  <si>
    <t>El CER  ya cuenta con un comité de Convivencia que se estará encargando de identificar la m ediación de los conflictos que se presenten en cada una de las sedes y estamentos de la comunidad, además se adopto un reglamento para dar funcionalidad asu intervensión.</t>
  </si>
  <si>
    <t>El CER cuenta con alianzas de apoyo permanente como pedagógico, social, cultural, religioso, deportivo .</t>
  </si>
  <si>
    <t>EL CER  intercambia información con las autoridades educativas para la ejecución de las actividades y solución oportuna de los problemas</t>
  </si>
  <si>
    <t xml:space="preserve">EL CER establece algunas  alianzas con el sector productivo, pero estas a su vez no cumplen un verdadero seguimiento </t>
  </si>
  <si>
    <t>Las prácticas pedagógicas de aula son orientadas y desarrolladas por tutora PTA y docentes de cada una de las sedes.</t>
  </si>
  <si>
    <t>Las directivas  dan seguimiento al cumplimiento de las horas efectivas de clases recibidas por los estudiantes.</t>
  </si>
  <si>
    <t>Papeleria--folletos---fotocopias---refrigerios</t>
  </si>
  <si>
    <t>Los recursos para el aprendizaje son utilizados coherentemente con la propuesta pedagógica pero es aplicada en algunas sedes</t>
  </si>
  <si>
    <t xml:space="preserve">Se hace uso apropiado de los tiempos destinados para el aprendizaje, de manera flexible de acuerdo a las características y necesidades de los estudiantes. </t>
  </si>
  <si>
    <t>La planeación de clases tiene en cuenta obejtivos, contenidos, recursos didácticos, evaluaciónes y tiene como referente los estándares de competencias.  Está relacionada con el diseño curricular y el enfoque metodológico.Algunos docentes incumplen con estereferente y no son oportunos para la entrega</t>
  </si>
  <si>
    <t>El sistema de evaluación del rendimiento académico se aplica permanentemente.se evaluan aspectos referenciados en el SIEE.</t>
  </si>
  <si>
    <t>En cada sede se hace seguimiento por medio del  control de clases.</t>
  </si>
  <si>
    <t>El CER no  hace seguimiento  a sus egresados.</t>
  </si>
  <si>
    <t>No existe sentido de apropiación de direccionamiento por parte de algunos integrantes de la comunidad educativa.</t>
  </si>
  <si>
    <t>El CER no ha definido una manual de convivencia adecuado a las nuevas exigencias de comportamiento actual.</t>
  </si>
  <si>
    <t>Falta socialización por parte de entidades competentes a las nuevas reformas ministeriales.</t>
  </si>
  <si>
    <t>No se cuenta con el uso adecuado de las TIC y materiales didácticos para el aprendizaje.</t>
  </si>
  <si>
    <t>Desactualización de docentes para el manejo de las nuevas tecnologias y otras estrategias de aprendizajes.</t>
  </si>
  <si>
    <t>Uso pedagógico esporadico para el mejoramiento de las pruebas externas por parte de algunos docentes.</t>
  </si>
  <si>
    <t>No se cuenta con el apoyo general de padres de familia y estudiantes para aplicación de pruebas ensayo.</t>
  </si>
  <si>
    <t>El CER cuenta con un proceso de matrícula ágil y oportuno y es coherente con los lineamientos de la SED.</t>
  </si>
  <si>
    <t>El CER tiene un sistema de archivo que permite disponer de toda la información de los estudiantes de las cinco sedes, y es eficiente en la expedición de constancias y certificados.</t>
  </si>
  <si>
    <t>El CER invierte los recursos para hacer adecuado  mantenimiento de la planta física que se ejecuta según el presupuesto y las necesidades de cada sede.</t>
  </si>
  <si>
    <t>Se hace seguimiento al uso de los espacios físicos y tiene indicadores para medir la utilización de los mismos.</t>
  </si>
  <si>
    <t>Se adquiere los recursos para el aprendizaje, las necesidades de los estudiantes y de los docentes.</t>
  </si>
  <si>
    <t>Se compra oportunamente suministros, insumos, recursos según las necesidades de cada sede.</t>
  </si>
  <si>
    <t>Semestralmente se hace seguimiento preventivo y correctivo de los equipos y recursos para el aprendizaje.</t>
  </si>
  <si>
    <t>No se cuenta con sistema de seguridad y protección por la institución ni el apoyo de entidades  por los altos costos.</t>
  </si>
  <si>
    <t>Se cuenta con el servicio de restarurante escolar y transporte escolar.</t>
  </si>
  <si>
    <t>Algunos docentes ofrecen estrategias de apoyo a los estudiantes de bajo desempeño académico.</t>
  </si>
  <si>
    <t>El directivo y  docentes son ubicados en su gran mayoría  según su perfil o desempeño.</t>
  </si>
  <si>
    <t xml:space="preserve">En cada sede, los docentes buscan las estrategias  para la inducción y la acogida del personal nuevo. </t>
  </si>
  <si>
    <t>Directivo ofrece a los docentes y entidades que le solicitan los espacios para las capacitaciones y estudios profesionales, el cual les permita  mejorar el proceso de enseñanza y a prendizaje.</t>
  </si>
  <si>
    <t>La mayoría del personal vinculado al CER  comparte la filosofía, principios, valores y obejtivos. Algunos realizan actividades extracurriculares para mejorar su labor.</t>
  </si>
  <si>
    <t>Se cuenta con una política de apoyo de entidades a la investigación y a la produccion de materiales relacionados con la IEP-TIC ,  se han definido temas de interés en concordancia con el PEI. Pero  el CER dispone de recursos mínimos para su apoyo.</t>
  </si>
  <si>
    <t>En el CER se da un buen clima laboral, hay mediación y solución de conflictos mediante el diálogo y la concertación.</t>
  </si>
  <si>
    <t>Se presenta los informes financieros a  la SED en forma apropiada y oportuna, revisa y hace seguimiento a los resultados de los informes financieros.</t>
  </si>
  <si>
    <t>Se utiliza mecanismos y apoyo de entidades competentes para prevenir situaciones de riesgo y manejar los casos difíciles.  mismos.</t>
  </si>
  <si>
    <t>Se  intercambia información con las familias o acudientes periodicamente utilizando diferentes tipos de canales.</t>
  </si>
  <si>
    <t>Se revisa periodicamente el sistema de evaluación de los estudiantes, su aplicación y realiza los ajustes pertinentes.</t>
  </si>
  <si>
    <t>Se revisa periodicamente la calidad y disponibilidad del archivo academico</t>
  </si>
  <si>
    <t>Se ofrece momentos y actividades de bienestar.</t>
  </si>
  <si>
    <t>No se tiene atención de personas, ni de grupos étnicos.</t>
  </si>
  <si>
    <t>La comunidad educativa conoce algunas políticas  de atención a la población con barreras y ofrece ayuda a los estudiantes que presentan barreras para el aprendizaje.</t>
  </si>
  <si>
    <t>Las directivas y docentes escuchan esporadicamente a los estudiantes, conoce sus necesidades y expectativas.</t>
  </si>
  <si>
    <t>Los  docentes ofrece estrategias para que los estudiantes estructuren sus proyectos de vida, propicia espacios para su conocimiento personal, sus talentos y valoración de sí mismo.</t>
  </si>
  <si>
    <t>En cada sede se ofrece a los padres de familia talleres, que orientan la mejor manera de ayudar a sus hijos en su formación integral. Se cuenta con el apoyo  DE ENTIDADES MUNICIPALES.</t>
  </si>
  <si>
    <t>El CER   no realiza constantemente actividades culturales y jornadas de logro que permiten el apoyo y la participación de la comunidad.</t>
  </si>
  <si>
    <t>Se utilizan  los espacios y se utilizan adecuadamente los recursos disponibles para las reuniones de los padres de familia, de la escuela de padres, grupos juveniles, proyectos extracurriculares y deportivos.</t>
  </si>
  <si>
    <t>Los estudiantes participan activamente en las diferentes actividades académicas,sociales,culturales,deportivas,etc</t>
  </si>
  <si>
    <t>E CER da respuesta a necesidades que buscan el mejoramiento de las condiciones de vida de los estudiantes y sus familias.</t>
  </si>
  <si>
    <t>Los padres de familia son un gran apoyo para el CER, participan según sus posibilidades y la mayoría tienen gran sentido de pertenencia.</t>
  </si>
  <si>
    <t xml:space="preserve">En cada sede se cuenta en estado de proceso con un programa para prevenir riesgos físicos, es reconocido por la comunidad y se orienta a la formación de la cultura del autocuidado y la prevención. </t>
  </si>
  <si>
    <t>En cada sede se  tiene un plan de evacuación frenta a desastres naturales y hace un monitoreo de las condiciones mínimas de seguridad.</t>
  </si>
  <si>
    <t>El PEI no está actualizado con respectos a los nuevos referentes establecidos por MEN Y SED.Se encuentra en proceso de resignificación.</t>
  </si>
  <si>
    <t>En general no son consideradas en nuestro PEI</t>
  </si>
  <si>
    <t>Se tienen e ncuenta en el PEI a traves de la implementación de programas y proyectos dentro del entorno.</t>
  </si>
  <si>
    <t xml:space="preserve">Dentro del diagnostico anterior se define con población de estrato bajo, recursos bajos, su productividad es agropecuario, con deficiencia formación académica.   No se cuenta con un diagnóstico actualizado, </t>
  </si>
  <si>
    <t>Los estudiantes egersados continuan sus estudios de educación media en el Municipio y otros; algunos alcanzan estudios profesionales y desempeñan cargos de facil desempeño.</t>
  </si>
  <si>
    <t xml:space="preserve">Las principales caracteristicas sociales: costumbres campesinas;  económica  la agricultura y cultural nivel de estudios muy bajo, el cual no tienen sentido de colaboración académica. </t>
  </si>
  <si>
    <t>No se tiene articulación entre el PEI y el sector productivo.</t>
  </si>
  <si>
    <t>El PEI responde a las necesidades educativas de la comunidad de manera esporadica a través de aporte de ideas en las reuniones de asamble a de padres de familia.</t>
  </si>
  <si>
    <t>Se ajustan a las necesidades de los estudiantes  lineamientos del MEN</t>
  </si>
  <si>
    <t>VALORES INTEGRALES, IEP-TIC, OFERTA EDUCATIVA,</t>
  </si>
  <si>
    <t>Dimensión comunicativa, dimensión cognitiva.</t>
  </si>
  <si>
    <t>Participación en las actividades programadas y mejoramiento continuo de formación.</t>
  </si>
  <si>
    <t>No se tiene un seguimiento especifico, solo se realizan comentarios en reuniones de padres de familia.</t>
  </si>
  <si>
    <t>Desvinculación de algunos padres de nframilia para participar en charlas alusivas al tema.</t>
  </si>
  <si>
    <t>Los recursos financieron no permite realizar periodicamente el mantenimiento de equipos  y materiales de aprendizaje en cada una de las sedes</t>
  </si>
  <si>
    <t>La falta de conectividad no permite actualizar e investigar programas educativos.</t>
  </si>
  <si>
    <t>Actualización e innovación a las nuevas tecnologias.</t>
  </si>
  <si>
    <t xml:space="preserve">Hay un  plan de estudios que cuenta conplanes de areas y  proyectos pedagógicos donde se tuvieron en cuenta los lineamientos anteriores, estándares, pero de forma aislada sin un referente articulado y coherente con el PEI. </t>
  </si>
  <si>
    <t>Falta de capacitación sobre derechos básicos actualizados y matriz de referencia</t>
  </si>
  <si>
    <t>No se ha unificado mecanismos de seguimiento para el apoyo de estudiantes con problemas de aprendizaje</t>
  </si>
  <si>
    <t>desinteres de apoyo por padres de familia</t>
  </si>
  <si>
    <t>Para docente 1278 La evaluación del desempeño permite la implementación de acciones de mejoramiento. La Evaluación se hace con indicadoes y referentes claros. En reuniones pedagogicas se tratan aspectos de de desempeño de los demás docentes y se buscan alternativas de mejoramiento, pero no hay seguimiento.</t>
  </si>
  <si>
    <t>Prevención de riesgos físicos.</t>
  </si>
  <si>
    <t>12Prevención de riesgos psicosociales.</t>
  </si>
  <si>
    <t>La institución ha identificado en algunos casos  problemas que constituyen factores de riesgo para sus estudiantes y existen algunos mecanismos de seguimiento. Desde el PESCC y la cátedra de Salud se están realizando actividades de prevención</t>
  </si>
  <si>
    <t>Falta participación y concientizacion de algunos padres de familia con respecto a sus problemas psicosociales en familia.</t>
  </si>
  <si>
    <t>Ajustar  planeas de areas, proyectos transversales y programas, teniendo como referente los estándares, Derechos básicos actualizados y matriz de referencia, necesidades Pruebas externas, la IEP-TIC</t>
  </si>
  <si>
    <t>Socialización a docentes de los nuevos lieneamientos MEN--SED--(IEP-TIC---STANDARES-DERECHOS BÁSICOS-MATRIZ DE REFERENCIA-)</t>
  </si>
  <si>
    <t>sed_cercurpaga@hotmail.com</t>
  </si>
  <si>
    <t xml:space="preserve">Socialización de docentes a las  capacitaciones recibidas </t>
  </si>
  <si>
    <t>Talleres de retroalimentación y conceptualización de terminologias y contenidos.</t>
  </si>
  <si>
    <t xml:space="preserve">Evaluación </t>
  </si>
  <si>
    <t>Estrategia pedagógica.</t>
  </si>
  <si>
    <t>1Articulación de planes, proyectos y acciones.</t>
  </si>
  <si>
    <t>Plan de estudios.</t>
  </si>
  <si>
    <t>Evaluación del desempeño.</t>
  </si>
  <si>
    <t>2Uso articulado de los recursos para el aprendizaje.</t>
  </si>
  <si>
    <t>5Formación y capacitación.</t>
  </si>
  <si>
    <t>4Mantenimiento de equipos y recursos para el aprendizaje.</t>
  </si>
  <si>
    <t>7Apoyo pedagógico para estudiantes con dificultades de aprendizaje.</t>
  </si>
  <si>
    <t>6Uso pedagógico de las evaluaciones externas.</t>
  </si>
  <si>
    <t>8Conocimiento y apropiación del direccionamiento.</t>
  </si>
  <si>
    <t>Falta de recursos por MEN</t>
  </si>
  <si>
    <t>11Programas para la adecuación y embellecimiento de la planta física.</t>
  </si>
  <si>
    <t xml:space="preserve">Los planes de area y proyectos pedagógicos no estan articulados a los nuevos lineamientos y estrategia </t>
  </si>
  <si>
    <t>Adoptar un programa que permita realizar periodicamente el mantenimiento de equipos y materiales de aprendizaje para cada una de las sedes.</t>
  </si>
  <si>
    <t>Disponibilidad constante de equipos y materiales para su utilización.</t>
  </si>
  <si>
    <t>Adoptar una política para el uso adecuado de las TIC y materiales dentro del proceso educativo.</t>
  </si>
  <si>
    <t>Evaluar periodicamente el uso de los mismos.</t>
  </si>
  <si>
    <t>Falta concptualización de contenidos claros sobre nuevos lineamientos de articulación PEI--PMI-Plan estudios, proyectos, programas   IEP-TIC</t>
  </si>
  <si>
    <t xml:space="preserve">Elaborar un plan estrategico que permita mejorar  la aplicación estilo ensayo de pruebas saber </t>
  </si>
  <si>
    <t>Establecer un plan que permita hacer seguimiento de apoyo a estudiantes con problemas de aprendizaje.</t>
  </si>
  <si>
    <t>Apropiar a la comunidad educativa el direccionamiento estrategico y horizonte institucional del CER.</t>
  </si>
  <si>
    <t>Capacitar a cada uno de los entes de la comunidad educativa el direccionamiento estrategico y horizonte institucional en cada una de las sedes educativas.</t>
  </si>
  <si>
    <t>Evaluar y evidenciar el proceso en cada sede.</t>
  </si>
  <si>
    <t>Adoptar y resignificar un manual de convivencia acorde a las normas vigentes y situación real dentro del CER y sedes educativas.</t>
  </si>
  <si>
    <t xml:space="preserve">Elaborar un documento ajustado a Convivencia, procedimientos y funciones del CER </t>
  </si>
  <si>
    <t>No hay un mecanismo de seguimiento permanente por los docentes de los problemas de riesgos que presentan sus estudiantes.</t>
  </si>
  <si>
    <t>Crear un programa investigativo que identifique los problemas de riesgo de los estudiantes.</t>
  </si>
  <si>
    <t>Plantear un proyecto con acciones para disminución o prevension de casos frecuentes.</t>
  </si>
  <si>
    <t>Aplicación de estrategias pedagogicas de aprendizaje--IEP-TIC--</t>
  </si>
  <si>
    <t>Diagnosticar periodicamente el estado de cada uno de los equipos y materiales de cada sede.</t>
  </si>
  <si>
    <t xml:space="preserve">Para el año 2017, se diseñará un plan de capacitación y autoformación </t>
  </si>
  <si>
    <t>para el año 2017, se aplicará seguimiento períodico a las innovaciones dentro del proceso educativo.</t>
  </si>
  <si>
    <t>Para el año 2017, se realizará un estudio claro y conciso de los resultados pruebas externas e internas de cada sede y del CER.</t>
  </si>
  <si>
    <t>para el año 2017, se aplicarán pruebas periodicas teniendo en cuenta los resultados pruebas internas y externas.</t>
  </si>
  <si>
    <t>Para el año 2.017, se capacitará a cada uno de los entes de la comunidad educativa los nuevos lineamientos ajustados al Manual de convivencia, procedimientos y funciones.</t>
  </si>
  <si>
    <t>Para el 2017, se elaborará un diagnóstico que permita identificar los problemas mas frecuentes de riesgo en los estudiantes  de cada sede.</t>
  </si>
  <si>
    <t>Planear dentro de cada uno de los planes de areas, proyectos y programas el uso de las tic y materiales didácticos.</t>
  </si>
  <si>
    <t>Algunos docentes no fomentan la investigación en las diferentes areas.</t>
  </si>
  <si>
    <t>Incentivar la investigación acorde con las orientaciones del proyecto Enjambre  para dar respuestas a situaciones del contexto y mejorar el ISCE</t>
  </si>
  <si>
    <t xml:space="preserve">Al finalizar el año 2016 el 70% de los docentes se formarán como invetigadores como estrategia pedagogica. </t>
  </si>
  <si>
    <t xml:space="preserve">Al finalizar el año 2017 se conformarán en la Institucion 7 semilleros de investigacion </t>
  </si>
  <si>
    <t>Planes y areas jecutados referente a IEP-TIC</t>
  </si>
  <si>
    <t>Verificar el impacto de los planes de areas y proyectos basados en las IEP-TIC</t>
  </si>
  <si>
    <t>Al finalizar el año 2017, se tendra diseñado 10 planeas de areas, 4 proyectos transversales y programas, teniendo como referente la IEP-TIC</t>
  </si>
  <si>
    <t>Al finalizar 2017, se tendrá ajustado 4 de guía areas fundamentales (matemáticas, lenguaje, sociales y naturales) de  acuerdos a los nuevos referentes del MEN-SED y Programa PTA</t>
  </si>
  <si>
    <t>No se ha realizado un proceso en general de apropiación del horizonte institucional dirigido a la comunidad educativa</t>
  </si>
  <si>
    <t xml:space="preserve">Escasa planeación de ejcución de metas y estrategias institucionales </t>
  </si>
  <si>
    <t xml:space="preserve">No se promueve la coordinación de grupos poblacionales </t>
  </si>
  <si>
    <t>No hay una información clara y consolidada de resultados de pruebas para la elaboración de planes y prgramas.</t>
  </si>
  <si>
    <t xml:space="preserve">No hay coherencia y seguimiento en las oportunidades de mejoramiento para los siguientes años </t>
  </si>
  <si>
    <t>No hay una programación clara y continua sobre la funcionalidad del Consejo Directivo .</t>
  </si>
  <si>
    <t>El consejo académico no tiene un plan de acción que impacte las politicas pedagógicas de la institución.</t>
  </si>
  <si>
    <t>La comisión de evaluación y promoción de cada sede no sigue correctamente el proceso adecuaqdo para estudiar y promocionar a cada uno de los estudiantes.</t>
  </si>
  <si>
    <t>En cada sede se conformo un comité de convivencia pero no se reune constantemente q hasta el momento presentado conflictos graves. solo de Tipo I o leves , sin intervención de procesos, pero q a su vez se les dan las pautas al docente para  su  mejoramiento.</t>
  </si>
  <si>
    <t>Los comités de convivencia no cuentan con un reglamento y estudio de la normatividad vigente .</t>
  </si>
  <si>
    <t>No se requiere de criterios de selección de sus miembros más claros y una orientación adecuada para el cumplimiento de sus funciones.</t>
  </si>
  <si>
    <t>La elección del personero requiere la inclusión de criterios de elegibilidad mas acertados y un acompañamiento eficaz de los docentes encargados.</t>
  </si>
  <si>
    <t>La asamblea de padres de familia no conoce su papel en la vida de la institución.</t>
  </si>
  <si>
    <t>El consejo de padres de familia requiere tener su plan de acción y seguimiento a las metas establecidas.</t>
  </si>
  <si>
    <t>La comunicación con la comunidad educativa es escasa y limitada.</t>
  </si>
  <si>
    <t>Se entregan los estimulos en la medida de que se presentan los logros que merecen ser reconocidos o exaltados.</t>
  </si>
  <si>
    <t>Escasa planeación de espacios donde se socialicen los buenos desempeños pedagógicos y administrativos.</t>
  </si>
  <si>
    <t>Todas las sedes realizan acciones de mejoramiento del ambiente físico de manera coorrdinada y programada. Se requiere más inversión de recursos.</t>
  </si>
  <si>
    <t>Se realiza la inducción de los estudiantes al iniciar el año escolar.</t>
  </si>
  <si>
    <t>Se requiere trabajar más con los estudiantes que demuestran escasa motivación hacia el estudio.</t>
  </si>
  <si>
    <t>Se trabaja en grupo de manera coordinada.</t>
  </si>
  <si>
    <t>Sentido de pertenecia de estudiantes y docentes en la programación y participación de actividades sociales, culturales, etc</t>
  </si>
  <si>
    <t>9---Manual de convivencia.</t>
  </si>
  <si>
    <t>Se aplican los procesos estabelcidos en el manual de convivencia pero no se cuenta con el apoyo de algunos padres de familia y entidades pertnentes.</t>
  </si>
  <si>
    <t>El manejo de casos difíciles se realiza de acuerdo a lo establecido en el manual de convivencia con escaso apoyo de padres de familia.</t>
  </si>
  <si>
    <t>la comunicación con los padres de familia se hace difícil por las distancias y escasez de recursos para la comunicación.</t>
  </si>
  <si>
    <t>Se ejecutan actividades extracurriculares de manera integrada y con planeación.</t>
  </si>
  <si>
    <t>Planeación basada en un diagnóstico real de las expectativas.</t>
  </si>
  <si>
    <t>Apoyo por parte gobernación y entidades municipales.</t>
  </si>
  <si>
    <t>Se  realizan adecuaciones de embellecimiento de la planta física de cada una de las Sedes y se ejecuta según los recursos existentes.</t>
  </si>
  <si>
    <t>No se cuenta con un plan estrategico continuo para adecuaqción y embellecimiento de planta fisica de cada una de las sedes .</t>
  </si>
  <si>
    <t>Crear un plan estratégico que permita una adecuación continua de embellecimiento de la planta física de cada una de las Sedes.</t>
  </si>
  <si>
    <t>Para el año 2017, cada Sede educativa diseñará un programa que permita la consecución de recursos.</t>
  </si>
  <si>
    <t>Hacer un seguimiento y evaluación de acciones periodicas para mantener las plantas físicas en buen estado y de un buen ambiente escolar.</t>
  </si>
  <si>
    <t>Establecer un plan que permita hacer seguimiento de apoyo a estudiantes y familias que presentan riesgos psicosociales.</t>
  </si>
  <si>
    <t>Al finalizar el año  2017, se tendrá diagnósticado los problemas más relevantes psicosociales en los estudiantes y comunidad de cada sector.</t>
  </si>
  <si>
    <t>Para el año 2017, se elaborá un plan de acción preventivo y de solución en convenio con entidades competentes.</t>
  </si>
  <si>
    <t>Autocapacitaciones y retroalimentación  a Director y Docentes por parte de la SED-ENJAMBRE sobre manejos de estandares, derechos básicos y lineamientos curriculares</t>
  </si>
  <si>
    <t>Socialización y seguimiento del trabajo desarrollado.</t>
  </si>
  <si>
    <t>Estudio de guías de aprendizaje y elaboracion de planes de adaptación en Matematicas, Lengua Castellana, Ciencias sociales y C. Naturales</t>
  </si>
  <si>
    <t>11/01/20117</t>
  </si>
  <si>
    <t>Papeleria--folletos---fotocopias</t>
  </si>
  <si>
    <t>16701/2017</t>
  </si>
  <si>
    <t>Realizar inventario de softwares existentes y faltantes e incluir dentro de los planes de areas</t>
  </si>
  <si>
    <t>Realizar inventario de materiales existentes y faltantes e incluir dentro de los planes de areas</t>
  </si>
  <si>
    <t>Elaboración y uso continuo de materiales y equipos referente a las IEP-TIC</t>
  </si>
  <si>
    <t>Evaluar periodicamente el uso de materiales y TIC, teniendo como referente la IEP en cada una de las areas.</t>
  </si>
  <si>
    <t>Director  y Docentes.</t>
  </si>
  <si>
    <t>Docentes.</t>
  </si>
  <si>
    <t xml:space="preserve">01/30/2017  </t>
  </si>
  <si>
    <t>$50.00</t>
  </si>
  <si>
    <t>Papeleria--folletos---fotocopias-</t>
  </si>
  <si>
    <t>Papeleria--material desehable y del entorno---fotocopias</t>
  </si>
  <si>
    <t>Papeleria--CDS---fotocopias--VIDEOS</t>
  </si>
  <si>
    <t>papelería,folletos,videos,fotografias,documentales.</t>
  </si>
  <si>
    <t>seguimiento y evaluación periódica</t>
  </si>
  <si>
    <t>talleres, folletos,salidas pedagógicas</t>
  </si>
  <si>
    <t>entrevistas, salidas pedagógicas, talleres</t>
  </si>
  <si>
    <t>folletos, videos, encuentros culturales, cartilla.</t>
  </si>
  <si>
    <t>Continuar con el trabajo de investigación en cada una de las sedes inscritas. Motivar a los docentes y estudiantes de las sedes para que hagan parte de los programas de investigación.</t>
  </si>
  <si>
    <t>Formar nuevos grupos de investigación; donde la totalidad de las sedes del CER hagan parte del programa.</t>
  </si>
  <si>
    <t>Seguimiento y evaluación periódica</t>
  </si>
  <si>
    <t>Autocapacitacion en  mantenimiento preventivo, de un computador.</t>
  </si>
  <si>
    <t>Refrigerios, cds y papeleria.</t>
  </si>
  <si>
    <t>Identificación de los problemas que presentan los PC de cada una de las instituciones educativas para determinar su estado y programar su solucion.</t>
  </si>
  <si>
    <t>Papeleria, cds, Refrigerios, material de limpieza.</t>
  </si>
  <si>
    <t>Diseño de un plan de trabajo, cronograma de actividades, y seguimiento a cada PC</t>
  </si>
  <si>
    <t>Papeleria.</t>
  </si>
  <si>
    <t>Mantenimiento preventivo de cada PC mensualmente para garantizar su buen estado y garantizar la prestación de servicio.</t>
  </si>
  <si>
    <t>Material de limpieza para cada una de las instituciones educativas</t>
  </si>
  <si>
    <t>Solicitar a los entes competentes (SED, Alcaldia) capacitacion en los temas necesarios (Necesidades especiales, Investigación, preguntas tipo pruebas saber)</t>
  </si>
  <si>
    <t>Capacitar a docentes en las diversas areas del conocimiento y autocapacitación teniendo en cuenta el perfil y fortalezas de los mismos docentes.</t>
  </si>
  <si>
    <t>Brindar espacios de capacitación y autocapacitaciones a docentes para innovaciones y actualizaciones educativas.</t>
  </si>
  <si>
    <t>Hcer  seguimiento periodico a las  estrategias de enseñanza y de evaluación.</t>
  </si>
  <si>
    <t>Definir acciones que permitan el mejoramiento de formación a las necesidades del PEI y plan de estudios.</t>
  </si>
  <si>
    <t>Identificar a traves de los resultados de las pruebas del año anterior las preguntas donde mas se presentan confusión por parte de los estudiantes y realizar una retroalimentación con los cuadernillos de las prueba del año pasado.</t>
  </si>
  <si>
    <t>Fotocopias, papeleria, folletos</t>
  </si>
  <si>
    <t>Hacer un comparativo de los resultados obtenidos durante todos los años en los que se han presentado las pruebas, para saber si las falencias han sido similares.</t>
  </si>
  <si>
    <t>Utilizar el material y cuadernillos con que contamos de los años anteriores para realizar pruebas internas periodicas a los estudiantes realizandoles la respectiva revisión.</t>
  </si>
  <si>
    <t>Copias de los cuadernillos, copias de hojas de respuestas.</t>
  </si>
  <si>
    <t>Aplicar todas las pruebas externas a las cuales tengamos acceso y realizar su respeciva evaluación.</t>
  </si>
  <si>
    <t>copias, papeleria. Folletos.</t>
  </si>
  <si>
    <t>nov 15 de 2017</t>
  </si>
  <si>
    <t>200.00</t>
  </si>
  <si>
    <t>Papeleria--folletos---fotocopias---</t>
  </si>
  <si>
    <t>Enero 10  de 2017</t>
  </si>
  <si>
    <t>Diseñar el formato de seguimiento para cada uno de los grados de las diferentes sedes.</t>
  </si>
  <si>
    <t>Cada docente cuenta con mecanismos de seguimiento y apoyo pedagógico para los casos de bajo rendimiento académico, pero no es unificado para las diferentes sedes o CER</t>
  </si>
  <si>
    <t>Consolidar  los parametros para realizar el seguimiento períodico de los estudiiantes con problemas de aprendizaje.</t>
  </si>
  <si>
    <t>para el año 2017, se Elaborar un diagnóstico bimestral  de estudiantes con problemas de aprendizaje.</t>
  </si>
  <si>
    <t>Para el año 2017, se establecerá un plan de acción apoyo pedagógico o de recuperación para estudiantes con problemas de aprendizaje.</t>
  </si>
  <si>
    <t>Elaborar plan de acción para cada problema de aprendizaje.</t>
  </si>
  <si>
    <t>Ejecución, seguimiento y evaluación bimestral a estudiantes atendidos con problemas de aprendizaje.</t>
  </si>
  <si>
    <t>DIRECTOR Y DOCENTES</t>
  </si>
  <si>
    <t>DIRECTOR----DOCENTES</t>
  </si>
  <si>
    <t>Diagnosticar teniendo en cuenta los planes de areas .</t>
  </si>
  <si>
    <t>Elaboración de materiales con padres de familia y estudiantes para cada CRA.</t>
  </si>
  <si>
    <t>Utilización adecuada del material elaborado.</t>
  </si>
  <si>
    <t xml:space="preserve">Seguimiento y evaluacion periodicamente a la aplicación de las TICS </t>
  </si>
  <si>
    <t>Capacitaciones a los docentes en el trabajo adecuado en las TIC.</t>
  </si>
  <si>
    <t>Solicitar conectividad en cada una de las sedes.</t>
  </si>
  <si>
    <t>Incluir el trabajo con las TIC en cada una de las areas.</t>
  </si>
  <si>
    <t>Preparar material audio y taller para capacitar a los diferentes entes de la comunidad de cada sede.</t>
  </si>
  <si>
    <t>programar talleres teorico-practico con cada uno de los entes de la comunidad educativa.</t>
  </si>
  <si>
    <t>Seguimiento y Evaluación periodicamente los compromisos adquiridos en cada taller.</t>
  </si>
  <si>
    <t>Replantear acciones que presentan dificultades..</t>
  </si>
  <si>
    <t>Estudio y análisis de casos mas relevantes en cada sede para ajustarlos al documento.</t>
  </si>
  <si>
    <t>Ajustar manual de convivencia, funciones y procedimientos al documento.</t>
  </si>
  <si>
    <t>Socializar a la comunidad los nueos lineamientos establecidos por el MEN Y SED.</t>
  </si>
  <si>
    <t>Aporte de ideas a conflictos relacionados a los nuevos lineamientos.</t>
  </si>
  <si>
    <t>Seguimiento y evaluación periodica.</t>
  </si>
  <si>
    <t>Solicitud a entidades competentes del Municipio para realizar un plan de trabajo y ejecución periodica.</t>
  </si>
  <si>
    <t>Diagnóstico de necesidades en cada Sede para embelllecimiento de planta física.</t>
  </si>
  <si>
    <t>Programar actividades para obtensión de recursos propios.</t>
  </si>
  <si>
    <t>Programación de actividades de logro con padres de famiñlia y estudiantes para arreglos períodicos en la Sede.</t>
  </si>
  <si>
    <t>Seguimiento y evaluación.</t>
  </si>
  <si>
    <t>Establecer un programa que permita tratar prevensión de casos de conflictos especiales.</t>
  </si>
  <si>
    <t xml:space="preserve">Diagnosticar en cada Sede los problemas de convivencia  mas frecuentes. </t>
  </si>
  <si>
    <t>Establecer un plan de acción con entidades competentes que permita tratar prevensión de riesgos psicosociales.</t>
  </si>
  <si>
    <t xml:space="preserve">Diagnosticar en cada Sede los problemas psicosociales mas frecuentes. </t>
  </si>
  <si>
    <t>Anális y estudio de diagnóstico.</t>
  </si>
  <si>
    <t>Ejecución y evaluación de talleres.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</si>
</sst>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yy;@"/>
    <numFmt numFmtId="166" formatCode="&quot;$&quot;\ #,##0.00;[Red]&quot;$&quot;\ #,##0.00"/>
    <numFmt numFmtId="167" formatCode="&quot;$&quot;\ #,##0;[Red]&quot;$&quot;\ #,##0"/>
  </numFmts>
  <fonts count="47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Calibri"/>
      <family val="2"/>
    </font>
    <font>
      <b/>
      <sz val="16"/>
      <color indexed="8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9"/>
      <color indexed="56"/>
      <name val="Arial"/>
      <family val="2"/>
    </font>
    <font>
      <b/>
      <sz val="8"/>
      <color indexed="56"/>
      <name val="Arial"/>
      <family val="2"/>
    </font>
    <font>
      <b/>
      <sz val="10"/>
      <color indexed="9"/>
      <name val="Arial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8"/>
      <color indexed="42"/>
      <name val="Arial"/>
      <family val="2"/>
    </font>
    <font>
      <b/>
      <sz val="14"/>
      <color indexed="9"/>
      <name val="Arial"/>
      <family val="2"/>
    </font>
    <font>
      <sz val="12"/>
      <color indexed="42"/>
      <name val="Arial"/>
      <family val="2"/>
    </font>
    <font>
      <b/>
      <sz val="12"/>
      <color indexed="42"/>
      <name val="Arial"/>
      <family val="2"/>
    </font>
    <font>
      <b/>
      <sz val="11"/>
      <color indexed="42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23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23"/>
      </patternFill>
    </fill>
    <fill>
      <patternFill patternType="solid">
        <fgColor indexed="44"/>
        <bgColor indexed="23"/>
      </patternFill>
    </fill>
    <fill>
      <patternFill patternType="solid">
        <fgColor indexed="57"/>
        <bgColor indexed="23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8" fillId="21" borderId="1">
      <alignment horizontal="center" vertical="center"/>
    </xf>
    <xf numFmtId="0" fontId="45" fillId="0" borderId="0" applyNumberFormat="0" applyFill="0" applyBorder="0" applyAlignment="0" applyProtection="0"/>
    <xf numFmtId="164" fontId="22" fillId="0" borderId="0"/>
    <xf numFmtId="0" fontId="44" fillId="0" borderId="0"/>
    <xf numFmtId="0" fontId="44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1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0" fillId="6" borderId="6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left" vertical="center" indent="2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10" fillId="6" borderId="2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center" wrapText="1"/>
    </xf>
    <xf numFmtId="0" fontId="26" fillId="7" borderId="0" xfId="0" applyFont="1" applyFill="1" applyAlignment="1">
      <alignment horizontal="center"/>
    </xf>
    <xf numFmtId="0" fontId="27" fillId="8" borderId="0" xfId="0" applyFont="1" applyFill="1" applyAlignment="1">
      <alignment horizontal="center" vertical="center"/>
    </xf>
    <xf numFmtId="0" fontId="15" fillId="8" borderId="2" xfId="0" applyFont="1" applyFill="1" applyBorder="1" applyAlignment="1">
      <alignment horizontal="left" vertical="top" wrapText="1"/>
    </xf>
    <xf numFmtId="0" fontId="7" fillId="9" borderId="0" xfId="0" applyFont="1" applyFill="1"/>
    <xf numFmtId="0" fontId="4" fillId="6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0" fillId="9" borderId="0" xfId="0" applyFont="1" applyFill="1"/>
    <xf numFmtId="0" fontId="24" fillId="0" borderId="0" xfId="0" applyFont="1"/>
    <xf numFmtId="0" fontId="28" fillId="10" borderId="0" xfId="0" applyFont="1" applyFill="1" applyAlignment="1" applyProtection="1">
      <alignment horizontal="center" vertical="center"/>
      <protection hidden="1"/>
    </xf>
    <xf numFmtId="1" fontId="1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2" fillId="11" borderId="2" xfId="0" applyFont="1" applyFill="1" applyBorder="1" applyAlignment="1" applyProtection="1">
      <alignment horizontal="center" vertical="center"/>
      <protection locked="0"/>
    </xf>
    <xf numFmtId="0" fontId="29" fillId="12" borderId="9" xfId="0" applyFont="1" applyFill="1" applyBorder="1" applyAlignment="1">
      <alignment horizontal="center" vertical="center" wrapText="1"/>
    </xf>
    <xf numFmtId="0" fontId="31" fillId="13" borderId="10" xfId="0" applyFont="1" applyFill="1" applyBorder="1" applyAlignment="1" applyProtection="1">
      <alignment horizontal="center" vertical="center"/>
    </xf>
    <xf numFmtId="0" fontId="32" fillId="14" borderId="0" xfId="0" applyFont="1" applyFill="1" applyAlignment="1">
      <alignment horizontal="center" vertical="center"/>
    </xf>
    <xf numFmtId="49" fontId="14" fillId="11" borderId="11" xfId="0" applyNumberFormat="1" applyFont="1" applyFill="1" applyBorder="1" applyAlignment="1" applyProtection="1">
      <alignment horizontal="left" vertical="top" wrapText="1"/>
      <protection locked="0"/>
    </xf>
    <xf numFmtId="49" fontId="10" fillId="11" borderId="12" xfId="0" applyNumberFormat="1" applyFont="1" applyFill="1" applyBorder="1" applyAlignment="1" applyProtection="1">
      <alignment horizontal="left" vertical="top" wrapText="1"/>
      <protection locked="0"/>
    </xf>
    <xf numFmtId="49" fontId="14" fillId="11" borderId="12" xfId="0" applyNumberFormat="1" applyFont="1" applyFill="1" applyBorder="1" applyAlignment="1" applyProtection="1">
      <alignment horizontal="left" vertical="top" wrapText="1"/>
      <protection locked="0"/>
    </xf>
    <xf numFmtId="49" fontId="14" fillId="11" borderId="13" xfId="0" applyNumberFormat="1" applyFont="1" applyFill="1" applyBorder="1" applyAlignment="1" applyProtection="1">
      <alignment horizontal="left" vertical="top" wrapText="1"/>
      <protection locked="0"/>
    </xf>
    <xf numFmtId="49" fontId="14" fillId="11" borderId="11" xfId="6" applyNumberFormat="1" applyFont="1" applyFill="1" applyBorder="1" applyAlignment="1" applyProtection="1">
      <alignment horizontal="left" vertical="top" wrapText="1"/>
      <protection locked="0"/>
    </xf>
    <xf numFmtId="49" fontId="14" fillId="11" borderId="12" xfId="6" applyNumberFormat="1" applyFont="1" applyFill="1" applyBorder="1" applyAlignment="1" applyProtection="1">
      <alignment horizontal="left" vertical="top" wrapText="1"/>
      <protection locked="0"/>
    </xf>
    <xf numFmtId="49" fontId="14" fillId="11" borderId="13" xfId="6" applyNumberFormat="1" applyFont="1" applyFill="1" applyBorder="1" applyAlignment="1" applyProtection="1">
      <alignment horizontal="left" vertical="top" wrapText="1"/>
      <protection locked="0"/>
    </xf>
    <xf numFmtId="0" fontId="30" fillId="12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31" fillId="13" borderId="18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2" fillId="11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9" fontId="4" fillId="3" borderId="3" xfId="0" applyNumberFormat="1" applyFont="1" applyFill="1" applyBorder="1" applyAlignment="1">
      <alignment horizontal="center" vertical="top" wrapText="1"/>
    </xf>
    <xf numFmtId="9" fontId="0" fillId="0" borderId="0" xfId="0" applyNumberFormat="1"/>
    <xf numFmtId="9" fontId="4" fillId="2" borderId="2" xfId="0" applyNumberFormat="1" applyFont="1" applyFill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wrapText="1"/>
    </xf>
    <xf numFmtId="9" fontId="7" fillId="0" borderId="0" xfId="0" applyNumberFormat="1" applyFont="1"/>
    <xf numFmtId="9" fontId="4" fillId="12" borderId="0" xfId="0" applyNumberFormat="1" applyFont="1" applyFill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vertical="center" wrapText="1"/>
    </xf>
    <xf numFmtId="0" fontId="10" fillId="9" borderId="0" xfId="0" applyFont="1" applyFill="1" applyBorder="1" applyAlignment="1">
      <alignment horizontal="left" vertical="top" wrapText="1"/>
    </xf>
    <xf numFmtId="0" fontId="0" fillId="9" borderId="0" xfId="0" applyFill="1" applyAlignment="1">
      <alignment wrapText="1"/>
    </xf>
    <xf numFmtId="0" fontId="0" fillId="9" borderId="0" xfId="0" applyFill="1"/>
    <xf numFmtId="0" fontId="30" fillId="12" borderId="9" xfId="0" applyFont="1" applyFill="1" applyBorder="1" applyAlignment="1">
      <alignment horizontal="center" vertical="center" wrapText="1"/>
    </xf>
    <xf numFmtId="9" fontId="10" fillId="11" borderId="2" xfId="0" applyNumberFormat="1" applyFont="1" applyFill="1" applyBorder="1" applyAlignment="1" applyProtection="1">
      <alignment horizontal="left" vertical="top" wrapText="1"/>
      <protection locked="0"/>
    </xf>
    <xf numFmtId="49" fontId="10" fillId="11" borderId="2" xfId="0" applyNumberFormat="1" applyFont="1" applyFill="1" applyBorder="1" applyAlignment="1" applyProtection="1">
      <alignment horizontal="left" vertical="top" wrapText="1"/>
      <protection locked="0"/>
    </xf>
    <xf numFmtId="49" fontId="10" fillId="11" borderId="2" xfId="0" applyNumberFormat="1" applyFont="1" applyFill="1" applyBorder="1" applyAlignment="1" applyProtection="1">
      <alignment horizontal="left" vertical="top"/>
      <protection locked="0"/>
    </xf>
    <xf numFmtId="1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1" fontId="12" fillId="11" borderId="2" xfId="0" applyNumberFormat="1" applyFont="1" applyFill="1" applyBorder="1" applyAlignment="1" applyProtection="1">
      <alignment horizontal="center" vertical="center"/>
      <protection locked="0"/>
    </xf>
    <xf numFmtId="9" fontId="10" fillId="11" borderId="2" xfId="6" applyNumberFormat="1" applyFont="1" applyFill="1" applyBorder="1" applyProtection="1">
      <protection locked="0"/>
    </xf>
    <xf numFmtId="9" fontId="32" fillId="9" borderId="0" xfId="0" applyNumberFormat="1" applyFont="1" applyFill="1" applyProtection="1">
      <protection hidden="1"/>
    </xf>
    <xf numFmtId="9" fontId="14" fillId="11" borderId="4" xfId="0" applyNumberFormat="1" applyFont="1" applyFill="1" applyBorder="1" applyAlignment="1" applyProtection="1">
      <alignment horizontal="center" vertical="center"/>
      <protection locked="0"/>
    </xf>
    <xf numFmtId="9" fontId="14" fillId="11" borderId="2" xfId="0" applyNumberFormat="1" applyFont="1" applyFill="1" applyBorder="1" applyAlignment="1" applyProtection="1">
      <alignment horizontal="center" vertical="center"/>
      <protection locked="0"/>
    </xf>
    <xf numFmtId="9" fontId="14" fillId="11" borderId="5" xfId="0" applyNumberFormat="1" applyFont="1" applyFill="1" applyBorder="1" applyAlignment="1" applyProtection="1">
      <alignment horizontal="center" vertical="center"/>
      <protection locked="0"/>
    </xf>
    <xf numFmtId="9" fontId="14" fillId="11" borderId="5" xfId="6" applyNumberFormat="1" applyFont="1" applyFill="1" applyBorder="1" applyAlignment="1" applyProtection="1">
      <alignment horizontal="center" vertical="center"/>
      <protection locked="0"/>
    </xf>
    <xf numFmtId="9" fontId="14" fillId="11" borderId="4" xfId="6" applyNumberFormat="1" applyFont="1" applyFill="1" applyBorder="1" applyAlignment="1" applyProtection="1">
      <alignment horizontal="center" vertical="center"/>
      <protection locked="0"/>
    </xf>
    <xf numFmtId="9" fontId="14" fillId="11" borderId="2" xfId="6" applyNumberFormat="1" applyFont="1" applyFill="1" applyBorder="1" applyAlignment="1" applyProtection="1">
      <alignment horizontal="center" vertical="center"/>
      <protection locked="0"/>
    </xf>
    <xf numFmtId="9" fontId="14" fillId="11" borderId="22" xfId="6" applyNumberFormat="1" applyFont="1" applyFill="1" applyBorder="1" applyAlignment="1" applyProtection="1">
      <alignment horizontal="center" vertical="center"/>
      <protection locked="0"/>
    </xf>
    <xf numFmtId="9" fontId="14" fillId="11" borderId="23" xfId="6" applyNumberFormat="1" applyFont="1" applyFill="1" applyBorder="1" applyAlignment="1" applyProtection="1">
      <alignment horizontal="center" vertical="center"/>
      <protection locked="0"/>
    </xf>
    <xf numFmtId="9" fontId="14" fillId="11" borderId="13" xfId="6" applyNumberFormat="1" applyFont="1" applyFill="1" applyBorder="1" applyAlignment="1" applyProtection="1">
      <alignment horizontal="center" vertical="center"/>
      <protection locked="0"/>
    </xf>
    <xf numFmtId="1" fontId="12" fillId="11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8" fillId="22" borderId="24" xfId="0" applyFont="1" applyFill="1" applyBorder="1" applyAlignment="1">
      <alignment horizontal="center" vertical="center" wrapText="1"/>
    </xf>
    <xf numFmtId="0" fontId="8" fillId="22" borderId="25" xfId="0" applyFont="1" applyFill="1" applyBorder="1" applyAlignment="1">
      <alignment horizontal="center" vertical="center" wrapText="1"/>
    </xf>
    <xf numFmtId="0" fontId="46" fillId="0" borderId="0" xfId="0" applyFont="1"/>
    <xf numFmtId="164" fontId="22" fillId="0" borderId="2" xfId="3" applyFont="1" applyBorder="1" applyAlignment="1">
      <alignment horizontal="center" vertical="center"/>
    </xf>
    <xf numFmtId="0" fontId="38" fillId="3" borderId="21" xfId="0" applyFont="1" applyFill="1" applyBorder="1" applyAlignment="1">
      <alignment vertical="center" wrapText="1"/>
    </xf>
    <xf numFmtId="0" fontId="38" fillId="3" borderId="26" xfId="0" applyFont="1" applyFill="1" applyBorder="1" applyAlignment="1">
      <alignment vertical="center" wrapText="1"/>
    </xf>
    <xf numFmtId="0" fontId="38" fillId="3" borderId="21" xfId="0" applyFont="1" applyFill="1" applyBorder="1" applyAlignment="1">
      <alignment vertical="center"/>
    </xf>
    <xf numFmtId="0" fontId="20" fillId="0" borderId="0" xfId="0" applyFont="1"/>
    <xf numFmtId="0" fontId="19" fillId="1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10" fillId="0" borderId="0" xfId="0" applyNumberFormat="1" applyFont="1" applyAlignment="1">
      <alignment vertical="center"/>
    </xf>
    <xf numFmtId="49" fontId="0" fillId="23" borderId="2" xfId="0" applyNumberFormat="1" applyFill="1" applyBorder="1" applyAlignment="1" applyProtection="1">
      <alignment horizontal="left" vertical="center" wrapText="1"/>
      <protection locked="0"/>
    </xf>
    <xf numFmtId="49" fontId="0" fillId="23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23" borderId="0" xfId="0" applyFill="1" applyAlignment="1">
      <alignment horizontal="left" vertical="center" wrapText="1"/>
    </xf>
    <xf numFmtId="49" fontId="0" fillId="23" borderId="2" xfId="0" applyNumberFormat="1" applyFill="1" applyBorder="1" applyAlignment="1" applyProtection="1">
      <alignment horizontal="left" vertical="center" wrapText="1"/>
      <protection hidden="1"/>
    </xf>
    <xf numFmtId="0" fontId="12" fillId="24" borderId="2" xfId="0" applyFont="1" applyFill="1" applyBorder="1" applyAlignment="1">
      <alignment horizontal="center" vertical="center" wrapText="1"/>
    </xf>
    <xf numFmtId="49" fontId="0" fillId="23" borderId="2" xfId="0" applyNumberFormat="1" applyFill="1" applyBorder="1" applyAlignment="1" applyProtection="1">
      <alignment horizontal="center" vertical="center" wrapText="1"/>
      <protection hidden="1"/>
    </xf>
    <xf numFmtId="49" fontId="0" fillId="23" borderId="10" xfId="0" applyNumberFormat="1" applyFill="1" applyBorder="1" applyAlignment="1" applyProtection="1">
      <alignment horizontal="left" vertical="center" wrapText="1"/>
      <protection hidden="1"/>
    </xf>
    <xf numFmtId="2" fontId="0" fillId="23" borderId="2" xfId="0" applyNumberFormat="1" applyFill="1" applyBorder="1" applyAlignment="1" applyProtection="1">
      <alignment horizontal="center" vertical="center" wrapText="1"/>
      <protection locked="0"/>
    </xf>
    <xf numFmtId="1" fontId="0" fillId="23" borderId="2" xfId="0" applyNumberFormat="1" applyFill="1" applyBorder="1" applyAlignment="1" applyProtection="1">
      <alignment horizontal="center" vertical="center" wrapText="1"/>
      <protection locked="0"/>
    </xf>
    <xf numFmtId="1" fontId="18" fillId="23" borderId="2" xfId="6" applyNumberFormat="1" applyFont="1" applyFill="1" applyBorder="1" applyAlignment="1" applyProtection="1">
      <alignment horizontal="center" vertical="center" wrapText="1"/>
      <protection locked="0"/>
    </xf>
    <xf numFmtId="0" fontId="46" fillId="0" borderId="10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3" fillId="15" borderId="0" xfId="0" applyFont="1" applyFill="1" applyBorder="1" applyAlignment="1">
      <alignment horizontal="left" vertical="center" wrapText="1"/>
    </xf>
    <xf numFmtId="0" fontId="12" fillId="9" borderId="27" xfId="0" applyFont="1" applyFill="1" applyBorder="1" applyAlignment="1">
      <alignment horizontal="left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" fontId="12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31" fillId="13" borderId="4" xfId="0" applyFont="1" applyFill="1" applyBorder="1" applyAlignment="1" applyProtection="1">
      <alignment horizontal="center" vertical="center"/>
    </xf>
    <xf numFmtId="0" fontId="12" fillId="11" borderId="4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1" fontId="12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31" fillId="13" borderId="30" xfId="0" applyFont="1" applyFill="1" applyBorder="1" applyAlignment="1" applyProtection="1">
      <alignment horizontal="center" vertical="center"/>
    </xf>
    <xf numFmtId="0" fontId="12" fillId="11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49" fontId="0" fillId="23" borderId="2" xfId="0" applyNumberFormat="1" applyFill="1" applyBorder="1" applyAlignment="1" applyProtection="1">
      <alignment vertical="center" wrapText="1"/>
      <protection locked="0"/>
    </xf>
    <xf numFmtId="49" fontId="0" fillId="23" borderId="31" xfId="0" applyNumberFormat="1" applyFill="1" applyBorder="1" applyAlignment="1" applyProtection="1">
      <alignment vertical="center" wrapText="1"/>
      <protection locked="0"/>
    </xf>
    <xf numFmtId="0" fontId="29" fillId="12" borderId="9" xfId="0" applyFont="1" applyFill="1" applyBorder="1" applyAlignment="1">
      <alignment horizontal="left" vertical="center" wrapText="1"/>
    </xf>
    <xf numFmtId="49" fontId="0" fillId="23" borderId="10" xfId="0" applyNumberFormat="1" applyFill="1" applyBorder="1" applyAlignment="1" applyProtection="1">
      <alignment horizontal="center" vertical="center" wrapText="1"/>
      <protection locked="0"/>
    </xf>
    <xf numFmtId="49" fontId="45" fillId="23" borderId="10" xfId="2" applyNumberFormat="1" applyFill="1" applyBorder="1" applyAlignment="1" applyProtection="1">
      <alignment horizontal="center" vertical="center" wrapText="1"/>
      <protection locked="0"/>
    </xf>
    <xf numFmtId="0" fontId="30" fillId="12" borderId="9" xfId="0" applyFont="1" applyFill="1" applyBorder="1" applyAlignment="1">
      <alignment horizontal="left" vertical="center" wrapText="1"/>
    </xf>
    <xf numFmtId="49" fontId="0" fillId="23" borderId="31" xfId="0" applyNumberFormat="1" applyFill="1" applyBorder="1" applyAlignment="1" applyProtection="1">
      <alignment horizontal="left" vertical="center" wrapText="1"/>
      <protection locked="0"/>
    </xf>
    <xf numFmtId="49" fontId="0" fillId="23" borderId="19" xfId="0" applyNumberForma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30" fillId="12" borderId="14" xfId="0" applyNumberFormat="1" applyFont="1" applyFill="1" applyBorder="1" applyAlignment="1">
      <alignment horizontal="center" vertical="center" wrapText="1"/>
    </xf>
    <xf numFmtId="166" fontId="0" fillId="23" borderId="10" xfId="0" applyNumberFormat="1" applyFill="1" applyBorder="1" applyAlignment="1" applyProtection="1">
      <alignment horizontal="center" vertical="center" wrapText="1"/>
      <protection locked="0"/>
    </xf>
    <xf numFmtId="0" fontId="0" fillId="23" borderId="2" xfId="0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4" fontId="0" fillId="23" borderId="10" xfId="0" applyNumberFormat="1" applyFill="1" applyBorder="1" applyAlignment="1" applyProtection="1">
      <alignment horizontal="center" vertical="center" wrapText="1"/>
      <protection locked="0"/>
    </xf>
    <xf numFmtId="0" fontId="0" fillId="11" borderId="4" xfId="0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33" fillId="15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9" fontId="7" fillId="2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0" borderId="0" xfId="0" applyFont="1" applyBorder="1" applyAlignment="1"/>
    <xf numFmtId="0" fontId="2" fillId="5" borderId="2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49" fontId="0" fillId="11" borderId="21" xfId="0" applyNumberFormat="1" applyFont="1" applyFill="1" applyBorder="1" applyAlignment="1" applyProtection="1">
      <alignment horizontal="left" vertical="top" wrapText="1"/>
      <protection locked="0"/>
    </xf>
    <xf numFmtId="49" fontId="0" fillId="11" borderId="21" xfId="0" applyNumberFormat="1" applyFont="1" applyFill="1" applyBorder="1" applyAlignment="1" applyProtection="1">
      <alignment vertical="top" wrapText="1"/>
      <protection locked="0"/>
    </xf>
    <xf numFmtId="0" fontId="46" fillId="27" borderId="2" xfId="0" applyFont="1" applyFill="1" applyBorder="1" applyAlignment="1">
      <alignment horizontal="left" vertical="center" wrapText="1"/>
    </xf>
    <xf numFmtId="0" fontId="46" fillId="23" borderId="2" xfId="0" applyFont="1" applyFill="1" applyBorder="1" applyAlignment="1">
      <alignment horizontal="left" vertical="center" wrapText="1"/>
    </xf>
    <xf numFmtId="0" fontId="46" fillId="23" borderId="27" xfId="0" applyFont="1" applyFill="1" applyBorder="1" applyAlignment="1">
      <alignment horizontal="left" vertical="center" wrapText="1"/>
    </xf>
    <xf numFmtId="0" fontId="46" fillId="23" borderId="20" xfId="0" applyFont="1" applyFill="1" applyBorder="1" applyAlignment="1">
      <alignment horizontal="left" vertical="center" wrapText="1"/>
    </xf>
    <xf numFmtId="0" fontId="46" fillId="23" borderId="10" xfId="0" applyFont="1" applyFill="1" applyBorder="1" applyAlignment="1">
      <alignment horizontal="left" vertical="center" wrapText="1"/>
    </xf>
    <xf numFmtId="49" fontId="7" fillId="2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ill="1" applyBorder="1" applyAlignment="1" applyProtection="1">
      <alignment horizontal="center" vertical="center" wrapText="1"/>
      <protection hidden="1"/>
    </xf>
    <xf numFmtId="14" fontId="0" fillId="23" borderId="10" xfId="0" applyNumberFormat="1" applyFill="1" applyBorder="1" applyAlignment="1" applyProtection="1">
      <alignment horizontal="center" vertical="center" wrapText="1"/>
      <protection locked="0"/>
    </xf>
    <xf numFmtId="49" fontId="7" fillId="23" borderId="2" xfId="0" applyNumberFormat="1" applyFont="1" applyFill="1" applyBorder="1" applyAlignment="1" applyProtection="1">
      <alignment horizontal="left" vertical="center" wrapText="1"/>
      <protection locked="0"/>
    </xf>
    <xf numFmtId="0" fontId="0" fillId="11" borderId="4" xfId="0" applyFill="1" applyBorder="1" applyAlignment="1" applyProtection="1">
      <alignment vertical="top" wrapText="1"/>
      <protection locked="0"/>
    </xf>
    <xf numFmtId="0" fontId="0" fillId="23" borderId="2" xfId="0" applyFill="1" applyBorder="1" applyAlignment="1">
      <alignment horizontal="center" vertical="center" wrapText="1"/>
    </xf>
    <xf numFmtId="167" fontId="0" fillId="23" borderId="10" xfId="0" applyNumberForma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46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5" fillId="0" borderId="2" xfId="2" applyBorder="1" applyAlignment="1" applyProtection="1">
      <alignment horizontal="center" vertical="center"/>
      <protection locked="0"/>
    </xf>
    <xf numFmtId="0" fontId="40" fillId="25" borderId="2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5" fillId="0" borderId="21" xfId="2" applyBorder="1" applyAlignment="1" applyProtection="1">
      <alignment horizontal="center" vertical="center"/>
      <protection locked="0"/>
    </xf>
    <xf numFmtId="0" fontId="45" fillId="0" borderId="26" xfId="2" applyBorder="1" applyAlignment="1" applyProtection="1">
      <alignment horizontal="center" vertical="center"/>
      <protection locked="0"/>
    </xf>
    <xf numFmtId="0" fontId="45" fillId="0" borderId="20" xfId="2" applyBorder="1" applyAlignment="1" applyProtection="1">
      <alignment horizontal="center" vertical="center"/>
      <protection locked="0"/>
    </xf>
    <xf numFmtId="0" fontId="38" fillId="3" borderId="21" xfId="0" applyFont="1" applyFill="1" applyBorder="1" applyAlignment="1">
      <alignment horizontal="left" vertical="center" wrapText="1"/>
    </xf>
    <xf numFmtId="0" fontId="38" fillId="3" borderId="26" xfId="0" applyFont="1" applyFill="1" applyBorder="1" applyAlignment="1">
      <alignment horizontal="left" vertical="center" wrapText="1"/>
    </xf>
    <xf numFmtId="0" fontId="38" fillId="0" borderId="26" xfId="0" applyFont="1" applyFill="1" applyBorder="1" applyAlignment="1" applyProtection="1">
      <alignment horizontal="left" vertical="center" wrapText="1"/>
      <protection locked="0"/>
    </xf>
    <xf numFmtId="0" fontId="38" fillId="0" borderId="20" xfId="0" applyFont="1" applyFill="1" applyBorder="1" applyAlignment="1" applyProtection="1">
      <alignment horizontal="left" vertical="center" wrapText="1"/>
      <protection locked="0"/>
    </xf>
    <xf numFmtId="0" fontId="38" fillId="0" borderId="20" xfId="0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9" fillId="25" borderId="21" xfId="0" applyFont="1" applyFill="1" applyBorder="1" applyAlignment="1">
      <alignment horizontal="center" vertical="center"/>
    </xf>
    <xf numFmtId="0" fontId="39" fillId="25" borderId="26" xfId="0" applyFont="1" applyFill="1" applyBorder="1" applyAlignment="1">
      <alignment horizontal="center" vertical="center"/>
    </xf>
    <xf numFmtId="0" fontId="39" fillId="25" borderId="20" xfId="0" applyFont="1" applyFill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 wrapText="1"/>
    </xf>
    <xf numFmtId="0" fontId="38" fillId="3" borderId="26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 applyProtection="1">
      <alignment horizontal="center" vertical="center" wrapText="1"/>
      <protection locked="0"/>
    </xf>
    <xf numFmtId="0" fontId="38" fillId="0" borderId="20" xfId="0" applyFont="1" applyFill="1" applyBorder="1" applyAlignment="1" applyProtection="1">
      <alignment horizontal="center" vertical="center" wrapText="1"/>
      <protection locked="0"/>
    </xf>
    <xf numFmtId="1" fontId="38" fillId="0" borderId="20" xfId="0" applyNumberFormat="1" applyFont="1" applyBorder="1" applyAlignment="1" applyProtection="1">
      <alignment horizontal="center" vertical="center"/>
      <protection locked="0"/>
    </xf>
    <xf numFmtId="1" fontId="38" fillId="0" borderId="2" xfId="0" applyNumberFormat="1" applyFont="1" applyBorder="1" applyAlignment="1" applyProtection="1">
      <alignment horizontal="center" vertical="center"/>
      <protection locked="0"/>
    </xf>
    <xf numFmtId="0" fontId="34" fillId="25" borderId="2" xfId="0" applyFont="1" applyFill="1" applyBorder="1" applyAlignment="1">
      <alignment horizontal="center" vertical="center"/>
    </xf>
    <xf numFmtId="0" fontId="46" fillId="3" borderId="38" xfId="0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 wrapText="1"/>
    </xf>
    <xf numFmtId="0" fontId="46" fillId="3" borderId="36" xfId="0" applyFont="1" applyFill="1" applyBorder="1" applyAlignment="1">
      <alignment horizontal="center" vertical="center" wrapText="1"/>
    </xf>
    <xf numFmtId="0" fontId="46" fillId="3" borderId="0" xfId="0" applyFont="1" applyFill="1" applyBorder="1" applyAlignment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5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1" fontId="11" fillId="0" borderId="20" xfId="0" applyNumberFormat="1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164" fontId="22" fillId="0" borderId="34" xfId="3" applyFont="1" applyBorder="1" applyAlignment="1">
      <alignment horizontal="center"/>
    </xf>
    <xf numFmtId="164" fontId="22" fillId="0" borderId="35" xfId="3" applyFont="1" applyBorder="1" applyAlignment="1">
      <alignment horizontal="center"/>
    </xf>
    <xf numFmtId="164" fontId="22" fillId="0" borderId="36" xfId="3" applyFont="1" applyBorder="1" applyAlignment="1">
      <alignment horizontal="center"/>
    </xf>
    <xf numFmtId="164" fontId="22" fillId="0" borderId="37" xfId="3" applyFont="1" applyBorder="1" applyAlignment="1">
      <alignment horizontal="center"/>
    </xf>
    <xf numFmtId="164" fontId="22" fillId="0" borderId="19" xfId="3" applyFont="1" applyBorder="1" applyAlignment="1">
      <alignment horizontal="center"/>
    </xf>
    <xf numFmtId="164" fontId="22" fillId="0" borderId="27" xfId="3" applyFont="1" applyBorder="1" applyAlignment="1">
      <alignment horizontal="center"/>
    </xf>
    <xf numFmtId="164" fontId="22" fillId="0" borderId="2" xfId="3" applyFont="1" applyBorder="1" applyAlignment="1">
      <alignment horizontal="center" vertical="center" wrapText="1"/>
    </xf>
    <xf numFmtId="0" fontId="0" fillId="0" borderId="2" xfId="0" applyBorder="1" applyAlignment="1"/>
    <xf numFmtId="164" fontId="22" fillId="0" borderId="21" xfId="3" applyFont="1" applyBorder="1" applyAlignment="1">
      <alignment horizontal="center" vertical="center"/>
    </xf>
    <xf numFmtId="164" fontId="22" fillId="0" borderId="20" xfId="3" applyFont="1" applyBorder="1" applyAlignment="1">
      <alignment horizontal="center" vertical="center"/>
    </xf>
    <xf numFmtId="0" fontId="34" fillId="19" borderId="4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49" fontId="0" fillId="11" borderId="21" xfId="0" applyNumberFormat="1" applyFill="1" applyBorder="1" applyAlignment="1" applyProtection="1">
      <alignment horizontal="left" vertical="center" wrapText="1"/>
      <protection locked="0"/>
    </xf>
    <xf numFmtId="49" fontId="0" fillId="11" borderId="20" xfId="0" applyNumberFormat="1" applyFill="1" applyBorder="1" applyAlignment="1" applyProtection="1">
      <alignment horizontal="left" vertical="center" wrapText="1"/>
      <protection locked="0"/>
    </xf>
    <xf numFmtId="0" fontId="6" fillId="16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10" fillId="20" borderId="0" xfId="0" applyNumberFormat="1" applyFont="1" applyFill="1" applyAlignment="1" applyProtection="1">
      <alignment horizontal="left" vertical="center" wrapText="1"/>
      <protection hidden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9" fontId="0" fillId="20" borderId="0" xfId="0" applyNumberFormat="1" applyFill="1" applyAlignment="1" applyProtection="1">
      <alignment horizontal="left" vertical="center" wrapText="1"/>
      <protection hidden="1"/>
    </xf>
    <xf numFmtId="9" fontId="8" fillId="20" borderId="0" xfId="0" applyNumberFormat="1" applyFont="1" applyFill="1" applyAlignment="1" applyProtection="1">
      <alignment horizontal="left" vertical="center" wrapText="1"/>
      <protection hidden="1"/>
    </xf>
    <xf numFmtId="0" fontId="35" fillId="15" borderId="0" xfId="0" applyFont="1" applyFill="1" applyAlignment="1">
      <alignment horizontal="center"/>
    </xf>
    <xf numFmtId="0" fontId="35" fillId="15" borderId="44" xfId="0" applyFont="1" applyFill="1" applyBorder="1" applyAlignment="1">
      <alignment horizontal="center"/>
    </xf>
    <xf numFmtId="0" fontId="43" fillId="9" borderId="51" xfId="0" applyFont="1" applyFill="1" applyBorder="1" applyAlignment="1">
      <alignment horizontal="center" vertical="top" wrapText="1"/>
    </xf>
    <xf numFmtId="0" fontId="43" fillId="9" borderId="52" xfId="0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3" fillId="15" borderId="0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43" fillId="9" borderId="3" xfId="0" applyFont="1" applyFill="1" applyBorder="1" applyAlignment="1">
      <alignment horizontal="center" vertical="top" wrapText="1"/>
    </xf>
    <xf numFmtId="0" fontId="12" fillId="9" borderId="18" xfId="0" applyFont="1" applyFill="1" applyBorder="1" applyAlignment="1">
      <alignment horizontal="center" vertical="top" wrapText="1"/>
    </xf>
    <xf numFmtId="0" fontId="12" fillId="9" borderId="10" xfId="0" applyFont="1" applyFill="1" applyBorder="1" applyAlignment="1">
      <alignment horizontal="center" vertical="top" wrapText="1"/>
    </xf>
    <xf numFmtId="0" fontId="10" fillId="9" borderId="48" xfId="0" applyFont="1" applyFill="1" applyBorder="1" applyAlignment="1">
      <alignment horizontal="justify" vertical="center" wrapText="1"/>
    </xf>
    <xf numFmtId="0" fontId="10" fillId="9" borderId="49" xfId="0" applyFont="1" applyFill="1" applyBorder="1" applyAlignment="1">
      <alignment horizontal="justify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0" borderId="26" xfId="0" applyBorder="1" applyAlignment="1"/>
    <xf numFmtId="0" fontId="0" fillId="0" borderId="20" xfId="0" applyBorder="1" applyAlignment="1"/>
    <xf numFmtId="0" fontId="28" fillId="13" borderId="36" xfId="0" applyFont="1" applyFill="1" applyBorder="1" applyAlignment="1">
      <alignment horizontal="center" vertical="center" wrapText="1"/>
    </xf>
    <xf numFmtId="0" fontId="28" fillId="13" borderId="50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top" wrapText="1"/>
    </xf>
    <xf numFmtId="0" fontId="6" fillId="9" borderId="2" xfId="0" applyFont="1" applyFill="1" applyBorder="1" applyAlignment="1">
      <alignment horizontal="center" vertical="top" wrapText="1"/>
    </xf>
    <xf numFmtId="0" fontId="9" fillId="3" borderId="4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36" fillId="15" borderId="0" xfId="0" applyFont="1" applyFill="1" applyAlignment="1">
      <alignment horizontal="left" vertical="center" wrapText="1"/>
    </xf>
    <xf numFmtId="0" fontId="0" fillId="3" borderId="2" xfId="0" applyNumberFormat="1" applyFill="1" applyBorder="1" applyAlignment="1" applyProtection="1">
      <alignment horizontal="left" vertical="center" wrapText="1"/>
      <protection hidden="1"/>
    </xf>
    <xf numFmtId="49" fontId="7" fillId="23" borderId="2" xfId="0" applyNumberFormat="1" applyFont="1" applyFill="1" applyBorder="1" applyAlignment="1" applyProtection="1">
      <alignment horizontal="left" vertical="center" wrapText="1"/>
      <protection locked="0"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49" fontId="7" fillId="23" borderId="3" xfId="0" applyNumberFormat="1" applyFont="1" applyFill="1" applyBorder="1" applyAlignment="1" applyProtection="1">
      <alignment vertical="center" wrapText="1"/>
      <protection locked="0"/>
    </xf>
    <xf numFmtId="49" fontId="7" fillId="23" borderId="10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hidden="1"/>
    </xf>
    <xf numFmtId="0" fontId="0" fillId="3" borderId="53" xfId="0" applyFill="1" applyBorder="1" applyAlignment="1" applyProtection="1">
      <alignment horizontal="center" vertical="center"/>
      <protection hidden="1"/>
    </xf>
    <xf numFmtId="0" fontId="0" fillId="3" borderId="52" xfId="0" applyFill="1" applyBorder="1" applyAlignment="1" applyProtection="1">
      <alignment horizontal="center" vertical="center"/>
      <protection hidden="1"/>
    </xf>
    <xf numFmtId="49" fontId="0" fillId="3" borderId="9" xfId="0" applyNumberFormat="1" applyFill="1" applyBorder="1" applyAlignment="1" applyProtection="1">
      <alignment horizontal="center" vertical="center" wrapText="1"/>
      <protection hidden="1"/>
    </xf>
    <xf numFmtId="49" fontId="0" fillId="3" borderId="18" xfId="0" applyNumberFormat="1" applyFill="1" applyBorder="1" applyAlignment="1" applyProtection="1">
      <alignment horizontal="center" vertical="center" wrapText="1"/>
      <protection hidden="1"/>
    </xf>
    <xf numFmtId="0" fontId="36" fillId="15" borderId="0" xfId="0" applyFont="1" applyFill="1" applyAlignment="1">
      <alignment horizontal="center"/>
    </xf>
    <xf numFmtId="0" fontId="0" fillId="3" borderId="24" xfId="0" applyFill="1" applyBorder="1" applyAlignment="1" applyProtection="1">
      <alignment horizontal="center" vertical="center"/>
      <protection hidden="1"/>
    </xf>
    <xf numFmtId="0" fontId="0" fillId="3" borderId="54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49" fontId="0" fillId="3" borderId="30" xfId="0" applyNumberFormat="1" applyFill="1" applyBorder="1" applyAlignment="1" applyProtection="1">
      <alignment horizontal="center" vertical="center" wrapText="1"/>
      <protection hidden="1"/>
    </xf>
    <xf numFmtId="166" fontId="37" fillId="15" borderId="0" xfId="0" applyNumberFormat="1" applyFont="1" applyFill="1" applyAlignment="1">
      <alignment horizontal="center" wrapText="1"/>
    </xf>
    <xf numFmtId="49" fontId="0" fillId="26" borderId="3" xfId="0" applyNumberFormat="1" applyFill="1" applyBorder="1" applyAlignment="1">
      <alignment horizontal="left" vertical="center" wrapText="1"/>
    </xf>
    <xf numFmtId="49" fontId="0" fillId="26" borderId="10" xfId="0" applyNumberFormat="1" applyFill="1" applyBorder="1" applyAlignment="1">
      <alignment horizontal="left" vertical="center" wrapText="1"/>
    </xf>
    <xf numFmtId="49" fontId="0" fillId="26" borderId="2" xfId="0" applyNumberFormat="1" applyFill="1" applyBorder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 vertical="center" wrapText="1"/>
    </xf>
    <xf numFmtId="49" fontId="0" fillId="0" borderId="18" xfId="0" applyNumberFormat="1" applyBorder="1" applyAlignment="1" applyProtection="1">
      <alignment horizontal="left" vertical="center" wrapText="1"/>
    </xf>
    <xf numFmtId="49" fontId="0" fillId="0" borderId="10" xfId="0" applyNumberFormat="1" applyBorder="1" applyAlignment="1" applyProtection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</xf>
    <xf numFmtId="0" fontId="36" fillId="15" borderId="0" xfId="0" applyFont="1" applyFill="1" applyAlignment="1">
      <alignment horizontal="left"/>
    </xf>
  </cellXfs>
  <cellStyles count="10">
    <cellStyle name="Estilo 1" xfId="1"/>
    <cellStyle name="Hipervínculo" xfId="2" builtinId="8"/>
    <cellStyle name="Normal" xfId="0" builtinId="0"/>
    <cellStyle name="Normal 2" xfId="3"/>
    <cellStyle name="Normal 3" xfId="4"/>
    <cellStyle name="Normal 3 2" xfId="7"/>
    <cellStyle name="Normal 4" xfId="5"/>
    <cellStyle name="Normal 4 2" xfId="8"/>
    <cellStyle name="Porcentaje" xfId="6" builtinId="5"/>
    <cellStyle name="Porcentaje 2" xfId="9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u val="none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Directiva!A8"/><Relationship Id="rId18" Type="http://schemas.openxmlformats.org/officeDocument/2006/relationships/hyperlink" Target="#Admon!A8"/><Relationship Id="rId3" Type="http://schemas.openxmlformats.org/officeDocument/2006/relationships/image" Target="../media/image3.png"/><Relationship Id="rId21" Type="http://schemas.openxmlformats.org/officeDocument/2006/relationships/hyperlink" Target="#Comunidad!A6"/><Relationship Id="rId7" Type="http://schemas.openxmlformats.org/officeDocument/2006/relationships/hyperlink" Target="#Directiva!A5"/><Relationship Id="rId12" Type="http://schemas.openxmlformats.org/officeDocument/2006/relationships/image" Target="../media/image8.png"/><Relationship Id="rId17" Type="http://schemas.openxmlformats.org/officeDocument/2006/relationships/hyperlink" Target="#Admon!A7"/><Relationship Id="rId2" Type="http://schemas.openxmlformats.org/officeDocument/2006/relationships/image" Target="../media/image2.png"/><Relationship Id="rId16" Type="http://schemas.openxmlformats.org/officeDocument/2006/relationships/hyperlink" Target="#Academica!A4"/><Relationship Id="rId20" Type="http://schemas.openxmlformats.org/officeDocument/2006/relationships/hyperlink" Target="#Comunidad!A5"/><Relationship Id="rId1" Type="http://schemas.openxmlformats.org/officeDocument/2006/relationships/hyperlink" Target="#Academica!A6"/><Relationship Id="rId6" Type="http://schemas.openxmlformats.org/officeDocument/2006/relationships/image" Target="../media/image5.png"/><Relationship Id="rId11" Type="http://schemas.openxmlformats.org/officeDocument/2006/relationships/hyperlink" Target="#Directiva!A7"/><Relationship Id="rId5" Type="http://schemas.openxmlformats.org/officeDocument/2006/relationships/image" Target="../media/image4.png"/><Relationship Id="rId15" Type="http://schemas.openxmlformats.org/officeDocument/2006/relationships/image" Target="../media/image9.png"/><Relationship Id="rId10" Type="http://schemas.openxmlformats.org/officeDocument/2006/relationships/image" Target="../media/image7.png"/><Relationship Id="rId19" Type="http://schemas.openxmlformats.org/officeDocument/2006/relationships/hyperlink" Target="#Comunidad!A4"/><Relationship Id="rId4" Type="http://schemas.openxmlformats.org/officeDocument/2006/relationships/hyperlink" Target="#Directiva!A4"/><Relationship Id="rId9" Type="http://schemas.openxmlformats.org/officeDocument/2006/relationships/hyperlink" Target="#Directiva!A6"/><Relationship Id="rId14" Type="http://schemas.openxmlformats.org/officeDocument/2006/relationships/hyperlink" Target="#Directiva!A9"/><Relationship Id="rId22" Type="http://schemas.openxmlformats.org/officeDocument/2006/relationships/hyperlink" Target="#Comunidad!A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19867" name="1 Imagen" descr="Secretaría de Educación">
          <a:extLst>
            <a:ext uri="{FF2B5EF4-FFF2-40B4-BE49-F238E27FC236}">
              <a16:creationId xmlns:a16="http://schemas.microsoft.com/office/drawing/2014/main" xmlns="" id="{8E2B8353-5F80-485E-A715-DADDADA2B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04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9DD2B71D-8797-462B-806E-12C6CC511BA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198</xdr:row>
      <xdr:rowOff>152400</xdr:rowOff>
    </xdr:to>
    <xdr:sp macro="" textlink="">
      <xdr:nvSpPr>
        <xdr:cNvPr id="59705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6B3FBAB9-727E-4186-A34B-8C732FF4D6ED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485775</xdr:colOff>
      <xdr:row>198</xdr:row>
      <xdr:rowOff>0</xdr:rowOff>
    </xdr:from>
    <xdr:to>
      <xdr:col>7</xdr:col>
      <xdr:colOff>638175</xdr:colOff>
      <xdr:row>198</xdr:row>
      <xdr:rowOff>152400</xdr:rowOff>
    </xdr:to>
    <xdr:sp macro="" textlink="">
      <xdr:nvSpPr>
        <xdr:cNvPr id="59706" name="AutoShape 4" descr="Eliminar factor o condición interno del establecimiento educativo 29198">
          <a:extLst>
            <a:ext uri="{FF2B5EF4-FFF2-40B4-BE49-F238E27FC236}">
              <a16:creationId xmlns:a16="http://schemas.microsoft.com/office/drawing/2014/main" xmlns="" id="{A755611C-EA22-482C-BD18-32A5DB7B6A37}"/>
            </a:ext>
          </a:extLst>
        </xdr:cNvPr>
        <xdr:cNvSpPr>
          <a:spLocks noChangeAspect="1" noChangeArrowheads="1"/>
        </xdr:cNvSpPr>
      </xdr:nvSpPr>
      <xdr:spPr bwMode="auto">
        <a:xfrm>
          <a:off x="152209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198</xdr:row>
      <xdr:rowOff>0</xdr:rowOff>
    </xdr:from>
    <xdr:to>
      <xdr:col>7</xdr:col>
      <xdr:colOff>962025</xdr:colOff>
      <xdr:row>198</xdr:row>
      <xdr:rowOff>152400</xdr:rowOff>
    </xdr:to>
    <xdr:sp macro="" textlink="">
      <xdr:nvSpPr>
        <xdr:cNvPr id="59707" name="AutoShape 6" descr="Eliminar factor o condición interno del establecimiento educativo 29185">
          <a:extLst>
            <a:ext uri="{FF2B5EF4-FFF2-40B4-BE49-F238E27FC236}">
              <a16:creationId xmlns:a16="http://schemas.microsoft.com/office/drawing/2014/main" xmlns="" id="{A9BF26CC-3DD4-4AFB-86F7-481CA0727E03}"/>
            </a:ext>
          </a:extLst>
        </xdr:cNvPr>
        <xdr:cNvSpPr>
          <a:spLocks noChangeAspect="1" noChangeArrowheads="1"/>
        </xdr:cNvSpPr>
      </xdr:nvSpPr>
      <xdr:spPr bwMode="auto">
        <a:xfrm>
          <a:off x="155448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198</xdr:row>
      <xdr:rowOff>0</xdr:rowOff>
    </xdr:from>
    <xdr:to>
      <xdr:col>7</xdr:col>
      <xdr:colOff>1123950</xdr:colOff>
      <xdr:row>198</xdr:row>
      <xdr:rowOff>152400</xdr:rowOff>
    </xdr:to>
    <xdr:sp macro="" textlink="">
      <xdr:nvSpPr>
        <xdr:cNvPr id="59708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xmlns="" id="{A4EC4957-15E9-4122-956F-7C953666DDF1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1285875</xdr:colOff>
      <xdr:row>198</xdr:row>
      <xdr:rowOff>152400</xdr:rowOff>
    </xdr:to>
    <xdr:sp macro="" textlink="">
      <xdr:nvSpPr>
        <xdr:cNvPr id="59709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862665DD-F058-4D90-B829-DFB61E5995D5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1447800</xdr:colOff>
      <xdr:row>198</xdr:row>
      <xdr:rowOff>152400</xdr:rowOff>
    </xdr:to>
    <xdr:sp macro="" textlink="">
      <xdr:nvSpPr>
        <xdr:cNvPr id="59710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6C66C71D-7D4A-46B2-98E9-4C7DEF962B3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198</xdr:row>
      <xdr:rowOff>0</xdr:rowOff>
    </xdr:from>
    <xdr:to>
      <xdr:col>8</xdr:col>
      <xdr:colOff>266700</xdr:colOff>
      <xdr:row>198</xdr:row>
      <xdr:rowOff>152400</xdr:rowOff>
    </xdr:to>
    <xdr:sp macro="" textlink="">
      <xdr:nvSpPr>
        <xdr:cNvPr id="59711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08AF58B4-889F-405F-99F5-2293C47F1848}"/>
            </a:ext>
          </a:extLst>
        </xdr:cNvPr>
        <xdr:cNvSpPr>
          <a:spLocks noChangeAspect="1" noChangeArrowheads="1"/>
        </xdr:cNvSpPr>
      </xdr:nvSpPr>
      <xdr:spPr bwMode="auto">
        <a:xfrm>
          <a:off x="171164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12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60ABF511-CFC5-4344-B8E1-F435226EFCC3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13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EDBFBD97-161F-41B7-BEA4-E731233AC2DE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198</xdr:row>
      <xdr:rowOff>152400</xdr:rowOff>
    </xdr:to>
    <xdr:sp macro="" textlink="">
      <xdr:nvSpPr>
        <xdr:cNvPr id="59714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676C532A-967F-4831-B5B5-299DBE699A8C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1295400</xdr:colOff>
      <xdr:row>198</xdr:row>
      <xdr:rowOff>0</xdr:rowOff>
    </xdr:from>
    <xdr:to>
      <xdr:col>5</xdr:col>
      <xdr:colOff>1362075</xdr:colOff>
      <xdr:row>198</xdr:row>
      <xdr:rowOff>152400</xdr:rowOff>
    </xdr:to>
    <xdr:sp macro="" textlink="">
      <xdr:nvSpPr>
        <xdr:cNvPr id="59715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EE9E0F5C-6406-48A4-B718-4155CE2130D4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198</xdr:row>
      <xdr:rowOff>152400</xdr:rowOff>
    </xdr:to>
    <xdr:sp macro="" textlink="">
      <xdr:nvSpPr>
        <xdr:cNvPr id="59716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A3EB103F-C545-43EA-AA25-51C4AAC5A108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400050</xdr:colOff>
      <xdr:row>198</xdr:row>
      <xdr:rowOff>0</xdr:rowOff>
    </xdr:from>
    <xdr:to>
      <xdr:col>6</xdr:col>
      <xdr:colOff>552450</xdr:colOff>
      <xdr:row>198</xdr:row>
      <xdr:rowOff>152400</xdr:rowOff>
    </xdr:to>
    <xdr:sp macro="" textlink="">
      <xdr:nvSpPr>
        <xdr:cNvPr id="59717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1C1B1974-A618-44CE-8ABE-75A7FCC06244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198</xdr:row>
      <xdr:rowOff>152400</xdr:rowOff>
    </xdr:to>
    <xdr:sp macro="" textlink="">
      <xdr:nvSpPr>
        <xdr:cNvPr id="59718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D071162C-03DC-45A1-AA9C-BC543F215289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161925</xdr:colOff>
      <xdr:row>198</xdr:row>
      <xdr:rowOff>0</xdr:rowOff>
    </xdr:from>
    <xdr:to>
      <xdr:col>5</xdr:col>
      <xdr:colOff>314325</xdr:colOff>
      <xdr:row>198</xdr:row>
      <xdr:rowOff>152400</xdr:rowOff>
    </xdr:to>
    <xdr:sp macro="" textlink="">
      <xdr:nvSpPr>
        <xdr:cNvPr id="59719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1D3D065C-CBCC-40E5-A307-0CADA7777DB8}"/>
            </a:ext>
          </a:extLst>
        </xdr:cNvPr>
        <xdr:cNvSpPr>
          <a:spLocks noChangeAspect="1" noChangeArrowheads="1"/>
        </xdr:cNvSpPr>
      </xdr:nvSpPr>
      <xdr:spPr bwMode="auto">
        <a:xfrm>
          <a:off x="106489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1133475</xdr:colOff>
      <xdr:row>198</xdr:row>
      <xdr:rowOff>0</xdr:rowOff>
    </xdr:from>
    <xdr:to>
      <xdr:col>5</xdr:col>
      <xdr:colOff>1133475</xdr:colOff>
      <xdr:row>198</xdr:row>
      <xdr:rowOff>152400</xdr:rowOff>
    </xdr:to>
    <xdr:sp macro="" textlink="">
      <xdr:nvSpPr>
        <xdr:cNvPr id="59720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FDA357E4-EF98-49C0-A695-2DFEB194884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1295400</xdr:colOff>
      <xdr:row>198</xdr:row>
      <xdr:rowOff>0</xdr:rowOff>
    </xdr:from>
    <xdr:to>
      <xdr:col>5</xdr:col>
      <xdr:colOff>1362075</xdr:colOff>
      <xdr:row>198</xdr:row>
      <xdr:rowOff>152400</xdr:rowOff>
    </xdr:to>
    <xdr:sp macro="" textlink="">
      <xdr:nvSpPr>
        <xdr:cNvPr id="59721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EB284B8E-AF8C-4A53-8BD9-B6841119CAFB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198</xdr:row>
      <xdr:rowOff>152400</xdr:rowOff>
    </xdr:to>
    <xdr:sp macro="" textlink="">
      <xdr:nvSpPr>
        <xdr:cNvPr id="59722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52A39912-D7B8-4966-AFCB-F62E58D9D29A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238125</xdr:colOff>
      <xdr:row>198</xdr:row>
      <xdr:rowOff>0</xdr:rowOff>
    </xdr:from>
    <xdr:to>
      <xdr:col>6</xdr:col>
      <xdr:colOff>390525</xdr:colOff>
      <xdr:row>198</xdr:row>
      <xdr:rowOff>152400</xdr:rowOff>
    </xdr:to>
    <xdr:sp macro="" textlink="">
      <xdr:nvSpPr>
        <xdr:cNvPr id="59723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90FA6218-3F09-4DE3-BE1B-ED27C6E67C89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400050</xdr:colOff>
      <xdr:row>198</xdr:row>
      <xdr:rowOff>0</xdr:rowOff>
    </xdr:from>
    <xdr:to>
      <xdr:col>6</xdr:col>
      <xdr:colOff>552450</xdr:colOff>
      <xdr:row>198</xdr:row>
      <xdr:rowOff>152400</xdr:rowOff>
    </xdr:to>
    <xdr:sp macro="" textlink="">
      <xdr:nvSpPr>
        <xdr:cNvPr id="59724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76399F6F-BF72-4FEF-BE4A-DCDC3826D245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198</xdr:row>
      <xdr:rowOff>152400</xdr:rowOff>
    </xdr:to>
    <xdr:sp macro="" textlink="">
      <xdr:nvSpPr>
        <xdr:cNvPr id="59725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BDB17880-AA28-429A-8496-C8470158945F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133350</xdr:colOff>
      <xdr:row>198</xdr:row>
      <xdr:rowOff>0</xdr:rowOff>
    </xdr:from>
    <xdr:to>
      <xdr:col>5</xdr:col>
      <xdr:colOff>285750</xdr:colOff>
      <xdr:row>198</xdr:row>
      <xdr:rowOff>152400</xdr:rowOff>
    </xdr:to>
    <xdr:sp macro="" textlink="">
      <xdr:nvSpPr>
        <xdr:cNvPr id="59726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BE32CD91-D84D-442B-A3C6-2AFFE136A116}"/>
            </a:ext>
          </a:extLst>
        </xdr:cNvPr>
        <xdr:cNvSpPr>
          <a:spLocks noChangeAspect="1" noChangeArrowheads="1"/>
        </xdr:cNvSpPr>
      </xdr:nvSpPr>
      <xdr:spPr bwMode="auto">
        <a:xfrm>
          <a:off x="106203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198</xdr:row>
      <xdr:rowOff>0</xdr:rowOff>
    </xdr:from>
    <xdr:to>
      <xdr:col>5</xdr:col>
      <xdr:colOff>1019175</xdr:colOff>
      <xdr:row>198</xdr:row>
      <xdr:rowOff>152400</xdr:rowOff>
    </xdr:to>
    <xdr:sp macro="" textlink="">
      <xdr:nvSpPr>
        <xdr:cNvPr id="59727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xmlns="" id="{96C1B8DB-7F48-4429-8E60-8F7E1E3B06E1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95916750"/>
          <a:ext cx="47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1133475</xdr:colOff>
      <xdr:row>198</xdr:row>
      <xdr:rowOff>0</xdr:rowOff>
    </xdr:from>
    <xdr:to>
      <xdr:col>5</xdr:col>
      <xdr:colOff>1133475</xdr:colOff>
      <xdr:row>198</xdr:row>
      <xdr:rowOff>152400</xdr:rowOff>
    </xdr:to>
    <xdr:sp macro="" textlink="">
      <xdr:nvSpPr>
        <xdr:cNvPr id="59728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22363108-AF05-49B5-ACB1-58A0543D4CC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1295400</xdr:colOff>
      <xdr:row>198</xdr:row>
      <xdr:rowOff>0</xdr:rowOff>
    </xdr:from>
    <xdr:to>
      <xdr:col>5</xdr:col>
      <xdr:colOff>1362075</xdr:colOff>
      <xdr:row>198</xdr:row>
      <xdr:rowOff>152400</xdr:rowOff>
    </xdr:to>
    <xdr:sp macro="" textlink="">
      <xdr:nvSpPr>
        <xdr:cNvPr id="59729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448676BA-4F1B-4630-AC30-7C28A54B21DD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198</xdr:row>
      <xdr:rowOff>152400</xdr:rowOff>
    </xdr:to>
    <xdr:sp macro="" textlink="">
      <xdr:nvSpPr>
        <xdr:cNvPr id="59730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E06053A0-0CB1-4CD0-BB82-DC3345EF17A5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238125</xdr:colOff>
      <xdr:row>198</xdr:row>
      <xdr:rowOff>0</xdr:rowOff>
    </xdr:from>
    <xdr:to>
      <xdr:col>6</xdr:col>
      <xdr:colOff>390525</xdr:colOff>
      <xdr:row>198</xdr:row>
      <xdr:rowOff>152400</xdr:rowOff>
    </xdr:to>
    <xdr:sp macro="" textlink="">
      <xdr:nvSpPr>
        <xdr:cNvPr id="59731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96A6AD11-6835-41AF-A9FD-2A666299D7CE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400050</xdr:colOff>
      <xdr:row>198</xdr:row>
      <xdr:rowOff>0</xdr:rowOff>
    </xdr:from>
    <xdr:to>
      <xdr:col>6</xdr:col>
      <xdr:colOff>552450</xdr:colOff>
      <xdr:row>198</xdr:row>
      <xdr:rowOff>152400</xdr:rowOff>
    </xdr:to>
    <xdr:sp macro="" textlink="">
      <xdr:nvSpPr>
        <xdr:cNvPr id="59732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1F78A559-9680-4E1F-8150-A206AA1DFD0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198</xdr:row>
      <xdr:rowOff>152400</xdr:rowOff>
    </xdr:to>
    <xdr:sp macro="" textlink="">
      <xdr:nvSpPr>
        <xdr:cNvPr id="59733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61845D67-A5F9-435F-AAB4-C6209905A412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198</xdr:row>
      <xdr:rowOff>0</xdr:rowOff>
    </xdr:from>
    <xdr:to>
      <xdr:col>5</xdr:col>
      <xdr:colOff>361950</xdr:colOff>
      <xdr:row>198</xdr:row>
      <xdr:rowOff>142875</xdr:rowOff>
    </xdr:to>
    <xdr:sp macro="" textlink="">
      <xdr:nvSpPr>
        <xdr:cNvPr id="59734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8FEB5BBD-29F4-47A3-B7F1-014B81DCF1D6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959167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1133475</xdr:colOff>
      <xdr:row>198</xdr:row>
      <xdr:rowOff>0</xdr:rowOff>
    </xdr:from>
    <xdr:to>
      <xdr:col>5</xdr:col>
      <xdr:colOff>1133475</xdr:colOff>
      <xdr:row>198</xdr:row>
      <xdr:rowOff>152400</xdr:rowOff>
    </xdr:to>
    <xdr:sp macro="" textlink="">
      <xdr:nvSpPr>
        <xdr:cNvPr id="59735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AD1FF5CD-6224-4238-891B-CD9622005DF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1276350</xdr:colOff>
      <xdr:row>198</xdr:row>
      <xdr:rowOff>0</xdr:rowOff>
    </xdr:from>
    <xdr:to>
      <xdr:col>5</xdr:col>
      <xdr:colOff>1343025</xdr:colOff>
      <xdr:row>198</xdr:row>
      <xdr:rowOff>142875</xdr:rowOff>
    </xdr:to>
    <xdr:sp macro="" textlink="">
      <xdr:nvSpPr>
        <xdr:cNvPr id="59736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6E47712F-FA48-4AEA-8F69-9F1B4EB14F6E}"/>
            </a:ext>
          </a:extLst>
        </xdr:cNvPr>
        <xdr:cNvSpPr>
          <a:spLocks noChangeAspect="1" noChangeArrowheads="1"/>
        </xdr:cNvSpPr>
      </xdr:nvSpPr>
      <xdr:spPr bwMode="auto">
        <a:xfrm>
          <a:off x="11763375" y="95916750"/>
          <a:ext cx="66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198</xdr:row>
      <xdr:rowOff>152400</xdr:rowOff>
    </xdr:to>
    <xdr:sp macro="" textlink="">
      <xdr:nvSpPr>
        <xdr:cNvPr id="59737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BD285009-8549-404B-A07F-C08EABB508EF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238125</xdr:colOff>
      <xdr:row>198</xdr:row>
      <xdr:rowOff>0</xdr:rowOff>
    </xdr:from>
    <xdr:to>
      <xdr:col>6</xdr:col>
      <xdr:colOff>390525</xdr:colOff>
      <xdr:row>198</xdr:row>
      <xdr:rowOff>152400</xdr:rowOff>
    </xdr:to>
    <xdr:sp macro="" textlink="">
      <xdr:nvSpPr>
        <xdr:cNvPr id="59738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484337E2-3483-4309-857D-ACA1BFDB3AEA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39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5C08C627-2F0E-40CD-AC49-C7E4020569B7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198</xdr:row>
      <xdr:rowOff>152400</xdr:rowOff>
    </xdr:to>
    <xdr:sp macro="" textlink="">
      <xdr:nvSpPr>
        <xdr:cNvPr id="59740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74C1BC07-19A1-439B-A6AE-5F9A367EB5AB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41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CE9456A7-5CC1-443D-AC04-D7BDBF26E8CD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198</xdr:row>
      <xdr:rowOff>152400</xdr:rowOff>
    </xdr:to>
    <xdr:sp macro="" textlink="">
      <xdr:nvSpPr>
        <xdr:cNvPr id="59742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3239384D-3A9C-406E-A2EF-6E8C56E855F1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198</xdr:row>
      <xdr:rowOff>152400</xdr:rowOff>
    </xdr:to>
    <xdr:sp macro="" textlink="">
      <xdr:nvSpPr>
        <xdr:cNvPr id="59743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5A0607E7-3178-4F5B-8687-B7B1363ABFEB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198</xdr:row>
      <xdr:rowOff>152400</xdr:rowOff>
    </xdr:to>
    <xdr:sp macro="" textlink="">
      <xdr:nvSpPr>
        <xdr:cNvPr id="59744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A00B9091-55E4-4422-8AD1-81ED4B2F93F6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45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9A015576-0992-4E85-9013-48858E59E2D2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198</xdr:row>
      <xdr:rowOff>152400</xdr:rowOff>
    </xdr:to>
    <xdr:sp macro="" textlink="">
      <xdr:nvSpPr>
        <xdr:cNvPr id="59746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97F9FE07-497F-4366-8037-B5430F7CFE74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198</xdr:row>
      <xdr:rowOff>0</xdr:rowOff>
    </xdr:from>
    <xdr:to>
      <xdr:col>7</xdr:col>
      <xdr:colOff>1019175</xdr:colOff>
      <xdr:row>198</xdr:row>
      <xdr:rowOff>152400</xdr:rowOff>
    </xdr:to>
    <xdr:sp macro="" textlink="">
      <xdr:nvSpPr>
        <xdr:cNvPr id="59747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xmlns="" id="{793DF801-ED9A-481D-83C0-B50DAB7E3822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5916750"/>
          <a:ext cx="47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198</xdr:row>
      <xdr:rowOff>152400</xdr:rowOff>
    </xdr:to>
    <xdr:sp macro="" textlink="">
      <xdr:nvSpPr>
        <xdr:cNvPr id="59748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866A4ADF-C316-42CC-9CA8-1C383E9F756E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198</xdr:row>
      <xdr:rowOff>152400</xdr:rowOff>
    </xdr:to>
    <xdr:sp macro="" textlink="">
      <xdr:nvSpPr>
        <xdr:cNvPr id="59749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380F95C2-560C-4B5C-B3B4-2C283DECA463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50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7F99C777-D939-45A6-B7BE-B842E85A260D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209550</xdr:colOff>
      <xdr:row>198</xdr:row>
      <xdr:rowOff>0</xdr:rowOff>
    </xdr:from>
    <xdr:to>
      <xdr:col>7</xdr:col>
      <xdr:colOff>361950</xdr:colOff>
      <xdr:row>198</xdr:row>
      <xdr:rowOff>142875</xdr:rowOff>
    </xdr:to>
    <xdr:sp macro="" textlink="">
      <xdr:nvSpPr>
        <xdr:cNvPr id="59751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AFB50A11-6154-44EA-AD8B-04026FF7ED11}"/>
            </a:ext>
          </a:extLst>
        </xdr:cNvPr>
        <xdr:cNvSpPr>
          <a:spLocks noChangeAspect="1" noChangeArrowheads="1"/>
        </xdr:cNvSpPr>
      </xdr:nvSpPr>
      <xdr:spPr bwMode="auto">
        <a:xfrm>
          <a:off x="14944725" y="959167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198</xdr:row>
      <xdr:rowOff>152400</xdr:rowOff>
    </xdr:to>
    <xdr:sp macro="" textlink="">
      <xdr:nvSpPr>
        <xdr:cNvPr id="59752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D712441E-7027-4AF1-A9D0-935A5CDE580E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1276350</xdr:colOff>
      <xdr:row>198</xdr:row>
      <xdr:rowOff>0</xdr:rowOff>
    </xdr:from>
    <xdr:to>
      <xdr:col>7</xdr:col>
      <xdr:colOff>1343025</xdr:colOff>
      <xdr:row>198</xdr:row>
      <xdr:rowOff>142875</xdr:rowOff>
    </xdr:to>
    <xdr:sp macro="" textlink="">
      <xdr:nvSpPr>
        <xdr:cNvPr id="59753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0B2BC6C9-4D87-47D5-BDB6-9DE71FC28EDB}"/>
            </a:ext>
          </a:extLst>
        </xdr:cNvPr>
        <xdr:cNvSpPr>
          <a:spLocks noChangeAspect="1" noChangeArrowheads="1"/>
        </xdr:cNvSpPr>
      </xdr:nvSpPr>
      <xdr:spPr bwMode="auto">
        <a:xfrm>
          <a:off x="16011525" y="95916750"/>
          <a:ext cx="66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54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E21BBC3D-6457-4A73-A3B5-2452497FCE8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198</xdr:row>
      <xdr:rowOff>152400</xdr:rowOff>
    </xdr:to>
    <xdr:sp macro="" textlink="">
      <xdr:nvSpPr>
        <xdr:cNvPr id="59755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FB6EA9AB-ABF4-478F-B7F5-C5B21C7ACB4E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56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3421E0BF-812B-4635-81D2-7026E99EFEB2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198</xdr:row>
      <xdr:rowOff>152400</xdr:rowOff>
    </xdr:to>
    <xdr:sp macro="" textlink="">
      <xdr:nvSpPr>
        <xdr:cNvPr id="59757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08FFB8CA-FAB9-4F00-949C-995952939C4E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198</xdr:row>
      <xdr:rowOff>152400</xdr:rowOff>
    </xdr:to>
    <xdr:sp macro="" textlink="">
      <xdr:nvSpPr>
        <xdr:cNvPr id="59758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10AAD23C-8C9A-4B38-919F-FFB1386C31EA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198</xdr:row>
      <xdr:rowOff>152400</xdr:rowOff>
    </xdr:to>
    <xdr:sp macro="" textlink="">
      <xdr:nvSpPr>
        <xdr:cNvPr id="59759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9D912326-397B-4B7F-9D11-F6D0841AC476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60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5391CD6B-9F30-4C6C-80E4-1C85D9B5228B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198</xdr:row>
      <xdr:rowOff>152400</xdr:rowOff>
    </xdr:to>
    <xdr:sp macro="" textlink="">
      <xdr:nvSpPr>
        <xdr:cNvPr id="59761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DB054DB3-E471-494D-BE2B-640BD662FADC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198</xdr:row>
      <xdr:rowOff>0</xdr:rowOff>
    </xdr:from>
    <xdr:to>
      <xdr:col>7</xdr:col>
      <xdr:colOff>1019175</xdr:colOff>
      <xdr:row>198</xdr:row>
      <xdr:rowOff>152400</xdr:rowOff>
    </xdr:to>
    <xdr:sp macro="" textlink="">
      <xdr:nvSpPr>
        <xdr:cNvPr id="59762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xmlns="" id="{D0BDA80E-8125-477D-B461-56B7035D7170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95916750"/>
          <a:ext cx="47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198</xdr:row>
      <xdr:rowOff>152400</xdr:rowOff>
    </xdr:to>
    <xdr:sp macro="" textlink="">
      <xdr:nvSpPr>
        <xdr:cNvPr id="59763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5A108B04-DC77-4014-9419-D35F74ABAC77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198</xdr:row>
      <xdr:rowOff>152400</xdr:rowOff>
    </xdr:to>
    <xdr:sp macro="" textlink="">
      <xdr:nvSpPr>
        <xdr:cNvPr id="59764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74E22B73-8161-4C1A-B487-4B836395A30A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959167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198</xdr:row>
      <xdr:rowOff>152400</xdr:rowOff>
    </xdr:to>
    <xdr:sp macro="" textlink="">
      <xdr:nvSpPr>
        <xdr:cNvPr id="59765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xmlns="" id="{30874B51-ACE7-4D90-897C-7B6A7301C567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209550</xdr:colOff>
      <xdr:row>198</xdr:row>
      <xdr:rowOff>0</xdr:rowOff>
    </xdr:from>
    <xdr:to>
      <xdr:col>7</xdr:col>
      <xdr:colOff>361950</xdr:colOff>
      <xdr:row>198</xdr:row>
      <xdr:rowOff>142875</xdr:rowOff>
    </xdr:to>
    <xdr:sp macro="" textlink="">
      <xdr:nvSpPr>
        <xdr:cNvPr id="59766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xmlns="" id="{FBAAB5A1-0204-4E3D-9C9B-ABF73C3E9B43}"/>
            </a:ext>
          </a:extLst>
        </xdr:cNvPr>
        <xdr:cNvSpPr>
          <a:spLocks noChangeAspect="1" noChangeArrowheads="1"/>
        </xdr:cNvSpPr>
      </xdr:nvSpPr>
      <xdr:spPr bwMode="auto">
        <a:xfrm>
          <a:off x="14944725" y="959167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198</xdr:row>
      <xdr:rowOff>152400</xdr:rowOff>
    </xdr:to>
    <xdr:sp macro="" textlink="">
      <xdr:nvSpPr>
        <xdr:cNvPr id="59767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xmlns="" id="{7D73B410-7E14-4622-B247-C327DC6BEAE3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959167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1276350</xdr:colOff>
      <xdr:row>198</xdr:row>
      <xdr:rowOff>0</xdr:rowOff>
    </xdr:from>
    <xdr:to>
      <xdr:col>7</xdr:col>
      <xdr:colOff>1343025</xdr:colOff>
      <xdr:row>198</xdr:row>
      <xdr:rowOff>142875</xdr:rowOff>
    </xdr:to>
    <xdr:sp macro="" textlink="">
      <xdr:nvSpPr>
        <xdr:cNvPr id="59768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xmlns="" id="{8A71D31C-D855-4EE2-A07A-73643DEF7AAB}"/>
            </a:ext>
          </a:extLst>
        </xdr:cNvPr>
        <xdr:cNvSpPr>
          <a:spLocks noChangeAspect="1" noChangeArrowheads="1"/>
        </xdr:cNvSpPr>
      </xdr:nvSpPr>
      <xdr:spPr bwMode="auto">
        <a:xfrm>
          <a:off x="16011525" y="95916750"/>
          <a:ext cx="66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69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0719A665-E52F-4A68-8250-B8DEAF592094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70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A472DA6D-1AE4-47C4-B6F4-939B61C11EE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71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F3EA931F-0125-4991-831E-ED2B0BA68D7F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72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92A6AD97-0424-4EFF-97BC-E540D0060535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73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4243FD62-7DCE-446C-B7F4-EF1F3EA179F3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74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410AD18A-7F4F-4FD5-B745-12FEA88BA6FA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75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D9284656-6C28-41F6-8B86-F84216484A2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76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C01B10FF-F621-4EB1-9E0A-B50AD23E812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77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A72764DE-5C67-4C69-95F1-6E912DD9C69E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78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B9E46A2A-3CF0-412B-89B5-84949B954F6E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79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1CDCD21D-5B5D-4F8F-A040-2259092CC682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80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2631CD6C-FD54-4EAD-AA22-AD337E64FC5B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81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80896F70-69FB-4C55-ABF6-2C7140BA939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82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BBE6EBAB-6F1C-4ACD-9CA8-247B90AC46B4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83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D575AA2E-A2A4-43B8-A46E-41FEBBB2F7A8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84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359D0D21-68EA-45A3-BEBC-F0C6D50250AA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85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66FE3F58-541A-4D2F-92FB-3B4E8231F264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198</xdr:row>
      <xdr:rowOff>152400</xdr:rowOff>
    </xdr:to>
    <xdr:sp macro="" textlink="">
      <xdr:nvSpPr>
        <xdr:cNvPr id="59786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xmlns="" id="{7B0AF531-5DB8-48F1-8803-11E1E8EA0068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198</xdr:row>
      <xdr:rowOff>152400</xdr:rowOff>
    </xdr:to>
    <xdr:sp macro="" textlink="">
      <xdr:nvSpPr>
        <xdr:cNvPr id="59787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xmlns="" id="{DF263A11-622A-4B6D-8354-FEC54D7DDC8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198</xdr:row>
      <xdr:rowOff>152400</xdr:rowOff>
    </xdr:to>
    <xdr:sp macro="" textlink="">
      <xdr:nvSpPr>
        <xdr:cNvPr id="59788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xmlns="" id="{47949204-F8F4-4213-8DC7-D558D8B282D7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959167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361950</xdr:rowOff>
    </xdr:to>
    <xdr:pic>
      <xdr:nvPicPr>
        <xdr:cNvPr id="59789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xmlns="" id="{EDDAB4E3-D5CC-4EA8-9A8D-95CD50E3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11555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59790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xmlns="" id="{866112AA-B18B-4D0B-92A3-E95230D0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1346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15</xdr:row>
      <xdr:rowOff>400050</xdr:rowOff>
    </xdr:to>
    <xdr:pic>
      <xdr:nvPicPr>
        <xdr:cNvPr id="59791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xmlns="" id="{D67E07F1-E690-4442-BA1D-977257E5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963275"/>
          <a:ext cx="28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16</xdr:row>
      <xdr:rowOff>400050</xdr:rowOff>
    </xdr:to>
    <xdr:pic>
      <xdr:nvPicPr>
        <xdr:cNvPr id="59792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xmlns="" id="{8B37020D-9D92-4AF0-A47A-C4E1FB12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91950"/>
          <a:ext cx="28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21</xdr:row>
      <xdr:rowOff>400050</xdr:rowOff>
    </xdr:to>
    <xdr:pic>
      <xdr:nvPicPr>
        <xdr:cNvPr id="59793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xmlns="" id="{BB45C3A5-67C7-49C8-821A-8D268E5AB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5935325"/>
          <a:ext cx="28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59794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xmlns="" id="{387306F8-9DB7-4C42-94B2-8CD18C018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1346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4</xdr:row>
      <xdr:rowOff>9525</xdr:rowOff>
    </xdr:from>
    <xdr:to>
      <xdr:col>3</xdr:col>
      <xdr:colOff>257175</xdr:colOff>
      <xdr:row>4</xdr:row>
      <xdr:rowOff>266700</xdr:rowOff>
    </xdr:to>
    <xdr:pic>
      <xdr:nvPicPr>
        <xdr:cNvPr id="59795" name="2 Imagen" descr="MC900433801.PNG">
          <a:hlinkClick xmlns:r="http://schemas.openxmlformats.org/officeDocument/2006/relationships" r:id="rId4" tooltip="IR A RESUMEN"/>
          <a:extLst>
            <a:ext uri="{FF2B5EF4-FFF2-40B4-BE49-F238E27FC236}">
              <a16:creationId xmlns:a16="http://schemas.microsoft.com/office/drawing/2014/main" xmlns="" id="{6CAFD8AF-ECDD-45EF-98DD-7662A46B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800225"/>
          <a:ext cx="2571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4</xdr:row>
      <xdr:rowOff>9525</xdr:rowOff>
    </xdr:from>
    <xdr:to>
      <xdr:col>3</xdr:col>
      <xdr:colOff>247650</xdr:colOff>
      <xdr:row>4</xdr:row>
      <xdr:rowOff>266700</xdr:rowOff>
    </xdr:to>
    <xdr:pic>
      <xdr:nvPicPr>
        <xdr:cNvPr id="59796" name="2 Imagen" descr="MC900433801.PNG">
          <a:hlinkClick xmlns:r="http://schemas.openxmlformats.org/officeDocument/2006/relationships" r:id="rId4" tooltip="IR A RESUMEN"/>
          <a:extLst>
            <a:ext uri="{FF2B5EF4-FFF2-40B4-BE49-F238E27FC236}">
              <a16:creationId xmlns:a16="http://schemas.microsoft.com/office/drawing/2014/main" xmlns="" id="{C776B1E1-62C2-467B-995A-BFB28355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800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59797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xmlns="" id="{56B1822D-D7B6-49C6-AACE-E8770EB7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51530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59798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xmlns="" id="{165A3985-DEC2-4F53-9E3E-9E7FA3D6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29640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59799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xmlns="" id="{E937C6C7-E8F4-4212-8AA9-261FB0DB6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59258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59800" name="7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xmlns="" id="{124BF9F5-1D3F-4719-B05E-A6F2E95B7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2500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59801" name="8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xmlns="" id="{0EAA974F-9C1A-4CF2-805D-297F65AC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69857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59802" name="9 Imagen" descr="MC900433801.PNG">
          <a:hlinkClick xmlns:r="http://schemas.openxmlformats.org/officeDocument/2006/relationships" r:id="rId16" tooltip="IR A RESUMEN"/>
          <a:extLst>
            <a:ext uri="{FF2B5EF4-FFF2-40B4-BE49-F238E27FC236}">
              <a16:creationId xmlns:a16="http://schemas.microsoft.com/office/drawing/2014/main" xmlns="" id="{7BA47F86-D366-4068-B512-9CB3DA92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00132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2705100</xdr:colOff>
      <xdr:row>69</xdr:row>
      <xdr:rowOff>19050</xdr:rowOff>
    </xdr:from>
    <xdr:to>
      <xdr:col>3</xdr:col>
      <xdr:colOff>247650</xdr:colOff>
      <xdr:row>69</xdr:row>
      <xdr:rowOff>266700</xdr:rowOff>
    </xdr:to>
    <xdr:pic>
      <xdr:nvPicPr>
        <xdr:cNvPr id="59803" name="16 Imagen" descr="MC900433801.PNG">
          <a:hlinkClick xmlns:r="http://schemas.openxmlformats.org/officeDocument/2006/relationships" r:id="rId17" tooltip="IR A RESUMEN"/>
          <a:extLst>
            <a:ext uri="{FF2B5EF4-FFF2-40B4-BE49-F238E27FC236}">
              <a16:creationId xmlns:a16="http://schemas.microsoft.com/office/drawing/2014/main" xmlns="" id="{019F15DD-FB53-476C-B77C-F8269C27A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557117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79</xdr:row>
      <xdr:rowOff>19050</xdr:rowOff>
    </xdr:from>
    <xdr:to>
      <xdr:col>3</xdr:col>
      <xdr:colOff>247650</xdr:colOff>
      <xdr:row>79</xdr:row>
      <xdr:rowOff>266700</xdr:rowOff>
    </xdr:to>
    <xdr:pic>
      <xdr:nvPicPr>
        <xdr:cNvPr id="59804" name="17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xmlns="" id="{8D1DAF1E-BADB-48C7-8EF5-CAC5C144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3998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83</xdr:row>
      <xdr:rowOff>9525</xdr:rowOff>
    </xdr:from>
    <xdr:to>
      <xdr:col>3</xdr:col>
      <xdr:colOff>247650</xdr:colOff>
      <xdr:row>83</xdr:row>
      <xdr:rowOff>257175</xdr:rowOff>
    </xdr:to>
    <xdr:pic>
      <xdr:nvPicPr>
        <xdr:cNvPr id="59805" name="18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xmlns="" id="{8DD93888-0FC1-4B79-893F-6091765C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3036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86</xdr:row>
      <xdr:rowOff>104775</xdr:rowOff>
    </xdr:from>
    <xdr:to>
      <xdr:col>3</xdr:col>
      <xdr:colOff>247650</xdr:colOff>
      <xdr:row>86</xdr:row>
      <xdr:rowOff>352425</xdr:rowOff>
    </xdr:to>
    <xdr:pic>
      <xdr:nvPicPr>
        <xdr:cNvPr id="59806" name="19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xmlns="" id="{7EA3AAD8-83DB-4829-B7D6-E4BDE43B2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98849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91</xdr:row>
      <xdr:rowOff>9525</xdr:rowOff>
    </xdr:from>
    <xdr:to>
      <xdr:col>3</xdr:col>
      <xdr:colOff>247650</xdr:colOff>
      <xdr:row>91</xdr:row>
      <xdr:rowOff>257175</xdr:rowOff>
    </xdr:to>
    <xdr:pic>
      <xdr:nvPicPr>
        <xdr:cNvPr id="59807" name="20 Imagen" descr="MC900433801.PNG">
          <a:hlinkClick xmlns:r="http://schemas.openxmlformats.org/officeDocument/2006/relationships" r:id="rId21" tooltip="IR A RESUMEN"/>
          <a:extLst>
            <a:ext uri="{FF2B5EF4-FFF2-40B4-BE49-F238E27FC236}">
              <a16:creationId xmlns:a16="http://schemas.microsoft.com/office/drawing/2014/main" xmlns="" id="{96B29128-D502-41A7-8A6A-7681C936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39330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94</xdr:row>
      <xdr:rowOff>19050</xdr:rowOff>
    </xdr:from>
    <xdr:to>
      <xdr:col>3</xdr:col>
      <xdr:colOff>247650</xdr:colOff>
      <xdr:row>94</xdr:row>
      <xdr:rowOff>266700</xdr:rowOff>
    </xdr:to>
    <xdr:pic>
      <xdr:nvPicPr>
        <xdr:cNvPr id="59808" name="21 Imagen" descr="MC900433801.PNG">
          <a:hlinkClick xmlns:r="http://schemas.openxmlformats.org/officeDocument/2006/relationships" r:id="rId22" tooltip="IR A RESUMEN"/>
          <a:extLst>
            <a:ext uri="{FF2B5EF4-FFF2-40B4-BE49-F238E27FC236}">
              <a16:creationId xmlns:a16="http://schemas.microsoft.com/office/drawing/2014/main" xmlns="" id="{C3B931A8-FE98-4844-859A-8DABB56BE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64286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ed_cercurpaga@hotmail.com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3"/>
  <sheetViews>
    <sheetView topLeftCell="A31" workbookViewId="0">
      <selection activeCell="K11" sqref="K11"/>
    </sheetView>
  </sheetViews>
  <sheetFormatPr baseColWidth="10" defaultColWidth="12" defaultRowHeight="13.8" x14ac:dyDescent="0.25"/>
  <cols>
    <col min="1" max="2" width="12" style="87"/>
    <col min="3" max="3" width="18.42578125" style="87" customWidth="1"/>
    <col min="4" max="4" width="24.7109375" style="87" customWidth="1"/>
    <col min="5" max="5" width="17.28515625" style="87" customWidth="1"/>
    <col min="6" max="6" width="10" style="87" customWidth="1"/>
    <col min="7" max="7" width="12.140625" style="87" customWidth="1"/>
    <col min="8" max="8" width="19" style="87" customWidth="1"/>
    <col min="9" max="9" width="21.28515625" style="87" customWidth="1"/>
    <col min="10" max="16384" width="12" style="87"/>
  </cols>
  <sheetData>
    <row r="1" spans="1:9" ht="27" customHeight="1" x14ac:dyDescent="0.25">
      <c r="A1" s="214"/>
      <c r="B1" s="215"/>
      <c r="C1" s="220" t="s">
        <v>0</v>
      </c>
      <c r="D1" s="221"/>
      <c r="E1" s="221"/>
      <c r="F1" s="221"/>
      <c r="G1" s="221"/>
      <c r="H1" s="222" t="s">
        <v>1</v>
      </c>
      <c r="I1" s="223"/>
    </row>
    <row r="2" spans="1:9" ht="27.75" customHeight="1" x14ac:dyDescent="0.25">
      <c r="A2" s="216"/>
      <c r="B2" s="217"/>
      <c r="C2" s="220" t="s">
        <v>2</v>
      </c>
      <c r="D2" s="221"/>
      <c r="E2" s="221"/>
      <c r="F2" s="221"/>
      <c r="G2" s="221"/>
      <c r="H2" s="95">
        <v>42535</v>
      </c>
      <c r="I2" s="88" t="s">
        <v>3</v>
      </c>
    </row>
    <row r="3" spans="1:9" ht="21" customHeight="1" x14ac:dyDescent="0.25">
      <c r="A3" s="218"/>
      <c r="B3" s="219"/>
      <c r="C3" s="220" t="s">
        <v>4</v>
      </c>
      <c r="D3" s="221"/>
      <c r="E3" s="221"/>
      <c r="F3" s="221"/>
      <c r="G3" s="221"/>
      <c r="H3" s="222" t="s">
        <v>5</v>
      </c>
      <c r="I3" s="223"/>
    </row>
    <row r="4" spans="1:9" ht="5.25" customHeight="1" x14ac:dyDescent="0.25"/>
    <row r="5" spans="1:9" ht="34.5" customHeight="1" x14ac:dyDescent="0.25">
      <c r="A5" s="202" t="s">
        <v>6</v>
      </c>
      <c r="B5" s="202"/>
      <c r="C5" s="202"/>
      <c r="D5" s="202"/>
      <c r="E5" s="202"/>
      <c r="F5" s="202"/>
      <c r="G5" s="202"/>
      <c r="H5" s="202"/>
      <c r="I5" s="202"/>
    </row>
    <row r="6" spans="1:9" ht="23.25" customHeight="1" x14ac:dyDescent="0.25">
      <c r="A6" s="203" t="s">
        <v>7</v>
      </c>
      <c r="B6" s="204"/>
      <c r="C6" s="204"/>
      <c r="D6" s="204"/>
      <c r="E6" s="204"/>
      <c r="F6" s="205" t="s">
        <v>8</v>
      </c>
      <c r="G6" s="206"/>
      <c r="H6" s="206"/>
      <c r="I6" s="206"/>
    </row>
    <row r="7" spans="1:9" ht="15" customHeight="1" x14ac:dyDescent="0.25">
      <c r="A7" s="207" t="s">
        <v>336</v>
      </c>
      <c r="B7" s="208"/>
      <c r="C7" s="208"/>
      <c r="D7" s="208"/>
      <c r="E7" s="208"/>
      <c r="F7" s="209"/>
      <c r="G7" s="209"/>
      <c r="H7" s="209"/>
      <c r="I7" s="209"/>
    </row>
    <row r="8" spans="1:9" ht="15" customHeight="1" x14ac:dyDescent="0.25">
      <c r="A8" s="207"/>
      <c r="B8" s="208"/>
      <c r="C8" s="208"/>
      <c r="D8" s="208"/>
      <c r="E8" s="208"/>
      <c r="F8" s="210" t="s">
        <v>9</v>
      </c>
      <c r="G8" s="211"/>
      <c r="H8" s="212">
        <v>254125000021</v>
      </c>
      <c r="I8" s="213"/>
    </row>
    <row r="9" spans="1:9" ht="20.100000000000001" customHeight="1" x14ac:dyDescent="0.25">
      <c r="A9" s="89" t="s">
        <v>10</v>
      </c>
      <c r="B9" s="90"/>
      <c r="C9" s="189" t="s">
        <v>337</v>
      </c>
      <c r="D9" s="189"/>
      <c r="E9" s="190"/>
      <c r="F9" s="196" t="s">
        <v>11</v>
      </c>
      <c r="G9" s="197"/>
      <c r="H9" s="198" t="s">
        <v>338</v>
      </c>
      <c r="I9" s="199"/>
    </row>
    <row r="10" spans="1:9" ht="20.100000000000001" customHeight="1" x14ac:dyDescent="0.25">
      <c r="A10" s="187" t="s">
        <v>12</v>
      </c>
      <c r="B10" s="188"/>
      <c r="C10" s="189" t="s">
        <v>345</v>
      </c>
      <c r="D10" s="189"/>
      <c r="E10" s="189"/>
      <c r="F10" s="190"/>
      <c r="G10" s="91" t="s">
        <v>13</v>
      </c>
      <c r="H10" s="200">
        <v>3203045992</v>
      </c>
      <c r="I10" s="201"/>
    </row>
    <row r="11" spans="1:9" ht="20.100000000000001" customHeight="1" x14ac:dyDescent="0.25">
      <c r="A11" s="187" t="s">
        <v>14</v>
      </c>
      <c r="B11" s="188"/>
      <c r="C11" s="189" t="s">
        <v>339</v>
      </c>
      <c r="D11" s="189"/>
      <c r="E11" s="189"/>
      <c r="F11" s="190"/>
      <c r="G11" s="91" t="s">
        <v>15</v>
      </c>
      <c r="H11" s="191" t="s">
        <v>340</v>
      </c>
      <c r="I11" s="192"/>
    </row>
    <row r="12" spans="1:9" ht="19.5" customHeight="1" x14ac:dyDescent="0.25">
      <c r="A12" s="193" t="s">
        <v>16</v>
      </c>
      <c r="B12" s="194"/>
      <c r="C12" s="194"/>
      <c r="D12" s="194"/>
      <c r="E12" s="194"/>
      <c r="F12" s="194"/>
      <c r="G12" s="194"/>
      <c r="H12" s="194"/>
      <c r="I12" s="195"/>
    </row>
    <row r="13" spans="1:9" ht="20.100000000000001" customHeight="1" x14ac:dyDescent="0.25">
      <c r="A13" s="183" t="s">
        <v>17</v>
      </c>
      <c r="B13" s="183"/>
      <c r="C13" s="183"/>
      <c r="D13" s="183" t="s">
        <v>18</v>
      </c>
      <c r="E13" s="183"/>
      <c r="F13" s="183"/>
      <c r="G13" s="183" t="s">
        <v>19</v>
      </c>
      <c r="H13" s="183"/>
      <c r="I13" s="183"/>
    </row>
    <row r="14" spans="1:9" ht="20.100000000000001" customHeight="1" x14ac:dyDescent="0.25">
      <c r="A14" s="176" t="s">
        <v>339</v>
      </c>
      <c r="B14" s="177"/>
      <c r="C14" s="178"/>
      <c r="D14" s="176" t="s">
        <v>356</v>
      </c>
      <c r="E14" s="177"/>
      <c r="F14" s="178"/>
      <c r="G14" s="184" t="s">
        <v>345</v>
      </c>
      <c r="H14" s="185"/>
      <c r="I14" s="186"/>
    </row>
    <row r="15" spans="1:9" ht="20.100000000000001" customHeight="1" x14ac:dyDescent="0.25">
      <c r="A15" s="176" t="s">
        <v>341</v>
      </c>
      <c r="B15" s="177"/>
      <c r="C15" s="178"/>
      <c r="D15" s="176" t="s">
        <v>357</v>
      </c>
      <c r="E15" s="177"/>
      <c r="F15" s="178"/>
      <c r="G15" s="184" t="s">
        <v>346</v>
      </c>
      <c r="H15" s="185"/>
      <c r="I15" s="186"/>
    </row>
    <row r="16" spans="1:9" ht="20.100000000000001" customHeight="1" x14ac:dyDescent="0.25">
      <c r="A16" s="176" t="s">
        <v>342</v>
      </c>
      <c r="B16" s="177"/>
      <c r="C16" s="178"/>
      <c r="D16" s="176" t="s">
        <v>357</v>
      </c>
      <c r="E16" s="177"/>
      <c r="F16" s="178"/>
      <c r="G16" s="184" t="s">
        <v>347</v>
      </c>
      <c r="H16" s="185"/>
      <c r="I16" s="186"/>
    </row>
    <row r="17" spans="1:9" ht="20.100000000000001" customHeight="1" x14ac:dyDescent="0.25">
      <c r="A17" s="176" t="s">
        <v>353</v>
      </c>
      <c r="B17" s="177"/>
      <c r="C17" s="178"/>
      <c r="D17" s="176" t="s">
        <v>357</v>
      </c>
      <c r="E17" s="177"/>
      <c r="F17" s="178"/>
      <c r="G17" s="184" t="s">
        <v>348</v>
      </c>
      <c r="H17" s="185"/>
      <c r="I17" s="186"/>
    </row>
    <row r="18" spans="1:9" ht="20.100000000000001" customHeight="1" x14ac:dyDescent="0.25">
      <c r="A18" s="176" t="s">
        <v>354</v>
      </c>
      <c r="B18" s="177"/>
      <c r="C18" s="178"/>
      <c r="D18" s="176" t="s">
        <v>357</v>
      </c>
      <c r="E18" s="177"/>
      <c r="F18" s="178"/>
      <c r="G18" s="184" t="s">
        <v>349</v>
      </c>
      <c r="H18" s="185"/>
      <c r="I18" s="186"/>
    </row>
    <row r="19" spans="1:9" ht="20.100000000000001" customHeight="1" x14ac:dyDescent="0.25">
      <c r="A19" s="176" t="s">
        <v>355</v>
      </c>
      <c r="B19" s="177"/>
      <c r="C19" s="178"/>
      <c r="D19" s="176" t="s">
        <v>357</v>
      </c>
      <c r="E19" s="177"/>
      <c r="F19" s="178"/>
      <c r="G19" s="184" t="s">
        <v>350</v>
      </c>
      <c r="H19" s="185"/>
      <c r="I19" s="186"/>
    </row>
    <row r="20" spans="1:9" ht="20.100000000000001" customHeight="1" x14ac:dyDescent="0.25">
      <c r="A20" s="176" t="s">
        <v>343</v>
      </c>
      <c r="B20" s="177"/>
      <c r="C20" s="178"/>
      <c r="D20" s="176" t="s">
        <v>357</v>
      </c>
      <c r="E20" s="177"/>
      <c r="F20" s="178"/>
      <c r="G20" s="184" t="s">
        <v>351</v>
      </c>
      <c r="H20" s="185"/>
      <c r="I20" s="186"/>
    </row>
    <row r="21" spans="1:9" ht="20.100000000000001" customHeight="1" x14ac:dyDescent="0.25">
      <c r="A21" s="176" t="s">
        <v>344</v>
      </c>
      <c r="B21" s="177"/>
      <c r="C21" s="178"/>
      <c r="D21" s="176" t="s">
        <v>357</v>
      </c>
      <c r="E21" s="177"/>
      <c r="F21" s="178"/>
      <c r="G21" s="184" t="s">
        <v>352</v>
      </c>
      <c r="H21" s="185"/>
      <c r="I21" s="186"/>
    </row>
    <row r="22" spans="1:9" ht="20.100000000000001" customHeight="1" x14ac:dyDescent="0.25">
      <c r="A22" s="179"/>
      <c r="B22" s="179"/>
      <c r="C22" s="179"/>
      <c r="D22" s="179"/>
      <c r="E22" s="179"/>
      <c r="F22" s="179"/>
      <c r="G22" s="181"/>
      <c r="H22" s="179"/>
      <c r="I22" s="179"/>
    </row>
    <row r="23" spans="1:9" s="92" customFormat="1" ht="21" x14ac:dyDescent="0.4">
      <c r="A23" s="180"/>
      <c r="B23" s="180"/>
      <c r="C23" s="180"/>
      <c r="D23" s="180"/>
      <c r="E23" s="180"/>
      <c r="F23" s="180"/>
      <c r="G23" s="181"/>
      <c r="H23" s="180"/>
      <c r="I23" s="180"/>
    </row>
    <row r="24" spans="1:9" ht="30" customHeight="1" x14ac:dyDescent="0.25">
      <c r="A24" s="182" t="s">
        <v>20</v>
      </c>
      <c r="B24" s="182"/>
      <c r="C24" s="182"/>
      <c r="D24" s="182"/>
      <c r="E24" s="182"/>
      <c r="F24" s="182"/>
      <c r="G24" s="182"/>
      <c r="H24" s="182"/>
      <c r="I24" s="182"/>
    </row>
    <row r="25" spans="1:9" ht="33.75" customHeight="1" x14ac:dyDescent="0.25">
      <c r="A25" s="183" t="s">
        <v>17</v>
      </c>
      <c r="B25" s="183"/>
      <c r="C25" s="183"/>
      <c r="D25" s="183" t="s">
        <v>18</v>
      </c>
      <c r="E25" s="183"/>
      <c r="F25" s="183"/>
      <c r="G25" s="183" t="s">
        <v>21</v>
      </c>
      <c r="H25" s="183"/>
      <c r="I25" s="183"/>
    </row>
    <row r="26" spans="1:9" ht="20.100000000000001" customHeight="1" x14ac:dyDescent="0.25">
      <c r="A26" s="176" t="s">
        <v>339</v>
      </c>
      <c r="B26" s="177"/>
      <c r="C26" s="178"/>
      <c r="D26" s="176" t="s">
        <v>356</v>
      </c>
      <c r="E26" s="177"/>
      <c r="F26" s="178"/>
      <c r="G26" s="179" t="s">
        <v>358</v>
      </c>
      <c r="H26" s="179"/>
      <c r="I26" s="179"/>
    </row>
    <row r="27" spans="1:9" ht="20.100000000000001" customHeight="1" x14ac:dyDescent="0.25">
      <c r="A27" s="176" t="s">
        <v>341</v>
      </c>
      <c r="B27" s="177"/>
      <c r="C27" s="178"/>
      <c r="D27" s="176" t="s">
        <v>357</v>
      </c>
      <c r="E27" s="177"/>
      <c r="F27" s="178"/>
      <c r="G27" s="179" t="s">
        <v>359</v>
      </c>
      <c r="H27" s="179"/>
      <c r="I27" s="179"/>
    </row>
    <row r="28" spans="1:9" ht="20.100000000000001" customHeight="1" x14ac:dyDescent="0.25">
      <c r="A28" s="176" t="s">
        <v>342</v>
      </c>
      <c r="B28" s="177"/>
      <c r="C28" s="178"/>
      <c r="D28" s="176" t="s">
        <v>357</v>
      </c>
      <c r="E28" s="177"/>
      <c r="F28" s="178"/>
      <c r="G28" s="179" t="s">
        <v>360</v>
      </c>
      <c r="H28" s="179"/>
      <c r="I28" s="179"/>
    </row>
    <row r="29" spans="1:9" ht="20.100000000000001" customHeight="1" x14ac:dyDescent="0.25">
      <c r="A29" s="176" t="s">
        <v>353</v>
      </c>
      <c r="B29" s="177"/>
      <c r="C29" s="178"/>
      <c r="D29" s="176" t="s">
        <v>357</v>
      </c>
      <c r="E29" s="177"/>
      <c r="F29" s="178"/>
      <c r="G29" s="179" t="s">
        <v>361</v>
      </c>
      <c r="H29" s="179"/>
      <c r="I29" s="179"/>
    </row>
    <row r="30" spans="1:9" ht="20.100000000000001" customHeight="1" x14ac:dyDescent="0.25">
      <c r="A30" s="176" t="s">
        <v>354</v>
      </c>
      <c r="B30" s="177"/>
      <c r="C30" s="178"/>
      <c r="D30" s="176" t="s">
        <v>357</v>
      </c>
      <c r="E30" s="177"/>
      <c r="F30" s="178"/>
      <c r="G30" s="179" t="s">
        <v>359</v>
      </c>
      <c r="H30" s="179"/>
      <c r="I30" s="179"/>
    </row>
    <row r="31" spans="1:9" ht="20.100000000000001" customHeight="1" x14ac:dyDescent="0.25">
      <c r="A31" s="176" t="s">
        <v>355</v>
      </c>
      <c r="B31" s="177"/>
      <c r="C31" s="178"/>
      <c r="D31" s="176" t="s">
        <v>357</v>
      </c>
      <c r="E31" s="177"/>
      <c r="F31" s="178"/>
      <c r="G31" s="179" t="s">
        <v>360</v>
      </c>
      <c r="H31" s="179"/>
      <c r="I31" s="179"/>
    </row>
    <row r="32" spans="1:9" ht="20.100000000000001" customHeight="1" x14ac:dyDescent="0.25">
      <c r="A32" s="176" t="s">
        <v>343</v>
      </c>
      <c r="B32" s="177"/>
      <c r="C32" s="178"/>
      <c r="D32" s="176" t="s">
        <v>357</v>
      </c>
      <c r="E32" s="177"/>
      <c r="F32" s="178"/>
      <c r="G32" s="179" t="s">
        <v>359</v>
      </c>
      <c r="H32" s="179"/>
      <c r="I32" s="179"/>
    </row>
    <row r="33" spans="1:9" x14ac:dyDescent="0.25">
      <c r="A33" s="176" t="s">
        <v>344</v>
      </c>
      <c r="B33" s="177"/>
      <c r="C33" s="178"/>
      <c r="D33" s="176" t="s">
        <v>357</v>
      </c>
      <c r="E33" s="177"/>
      <c r="F33" s="178"/>
      <c r="G33" s="179" t="s">
        <v>360</v>
      </c>
      <c r="H33" s="179"/>
      <c r="I33" s="179"/>
    </row>
  </sheetData>
  <mergeCells count="84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3:C33"/>
    <mergeCell ref="D33:F33"/>
    <mergeCell ref="G33:I33"/>
    <mergeCell ref="A32:C32"/>
    <mergeCell ref="D32:F32"/>
    <mergeCell ref="G32:I32"/>
  </mergeCells>
  <pageMargins left="0.7" right="0.7" top="0.75" bottom="0.75" header="0.3" footer="0.3"/>
  <pageSetup scale="7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4" tint="-0.499984740745262"/>
  </sheetPr>
  <dimension ref="A1:H68"/>
  <sheetViews>
    <sheetView topLeftCell="A3" workbookViewId="0">
      <selection activeCell="E45" sqref="E45"/>
    </sheetView>
  </sheetViews>
  <sheetFormatPr baseColWidth="10" defaultColWidth="9.140625" defaultRowHeight="10.199999999999999" x14ac:dyDescent="0.2"/>
  <cols>
    <col min="1" max="1" width="8.28515625" customWidth="1"/>
    <col min="2" max="2" width="71.85546875" customWidth="1"/>
    <col min="3" max="3" width="64" style="51" customWidth="1"/>
    <col min="4" max="5" width="18.85546875" customWidth="1"/>
    <col min="6" max="6" width="12" customWidth="1"/>
    <col min="7" max="7" width="11.140625" customWidth="1"/>
    <col min="8" max="256" width="12" customWidth="1"/>
  </cols>
  <sheetData>
    <row r="1" spans="1:3" ht="15" customHeight="1" x14ac:dyDescent="0.2">
      <c r="A1" s="73">
        <v>1</v>
      </c>
    </row>
    <row r="2" spans="1:3" ht="15" customHeight="1" x14ac:dyDescent="0.2"/>
    <row r="3" spans="1:3" ht="26.25" customHeight="1" x14ac:dyDescent="0.2">
      <c r="B3" s="224" t="s">
        <v>22</v>
      </c>
      <c r="C3" s="224"/>
    </row>
    <row r="4" spans="1:3" ht="15" customHeight="1" x14ac:dyDescent="0.2">
      <c r="B4" s="225" t="s">
        <v>23</v>
      </c>
      <c r="C4" s="225"/>
    </row>
    <row r="5" spans="1:3" ht="30.75" customHeight="1" x14ac:dyDescent="0.2">
      <c r="B5" s="226" t="s">
        <v>24</v>
      </c>
      <c r="C5" s="227"/>
    </row>
    <row r="6" spans="1:3" ht="15" customHeight="1" x14ac:dyDescent="0.2">
      <c r="B6" s="1" t="s">
        <v>25</v>
      </c>
      <c r="C6" s="52" t="s">
        <v>26</v>
      </c>
    </row>
    <row r="7" spans="1:3" ht="28.5" customHeight="1" x14ac:dyDescent="0.2">
      <c r="B7" s="70" t="s">
        <v>27</v>
      </c>
      <c r="C7" s="64" t="s">
        <v>332</v>
      </c>
    </row>
    <row r="8" spans="1:3" ht="28.5" customHeight="1" x14ac:dyDescent="0.2">
      <c r="B8" s="70" t="s">
        <v>28</v>
      </c>
      <c r="C8" s="64" t="s">
        <v>334</v>
      </c>
    </row>
    <row r="9" spans="1:3" ht="28.5" customHeight="1" x14ac:dyDescent="0.2">
      <c r="B9" s="9" t="s">
        <v>29</v>
      </c>
      <c r="C9" s="64" t="s">
        <v>333</v>
      </c>
    </row>
    <row r="10" spans="1:3" ht="28.5" customHeight="1" x14ac:dyDescent="0.2">
      <c r="B10" s="9" t="s">
        <v>30</v>
      </c>
      <c r="C10" s="64" t="s">
        <v>335</v>
      </c>
    </row>
    <row r="11" spans="1:3" ht="15" customHeight="1" x14ac:dyDescent="0.2"/>
    <row r="12" spans="1:3" ht="15" customHeight="1" x14ac:dyDescent="0.2">
      <c r="B12" s="225" t="s">
        <v>31</v>
      </c>
      <c r="C12" s="225"/>
    </row>
    <row r="13" spans="1:3" ht="33" customHeight="1" x14ac:dyDescent="0.2">
      <c r="B13" s="226" t="s">
        <v>32</v>
      </c>
      <c r="C13" s="227"/>
    </row>
    <row r="14" spans="1:3" ht="28.5" customHeight="1" x14ac:dyDescent="0.2">
      <c r="B14" s="9" t="s">
        <v>33</v>
      </c>
      <c r="C14" s="64" t="s">
        <v>466</v>
      </c>
    </row>
    <row r="15" spans="1:3" ht="28.5" customHeight="1" x14ac:dyDescent="0.2">
      <c r="B15" s="9" t="s">
        <v>34</v>
      </c>
      <c r="C15" s="64" t="s">
        <v>467</v>
      </c>
    </row>
    <row r="16" spans="1:3" ht="28.5" customHeight="1" x14ac:dyDescent="0.2">
      <c r="B16" s="9" t="s">
        <v>35</v>
      </c>
      <c r="C16" s="64" t="s">
        <v>468</v>
      </c>
    </row>
    <row r="17" spans="2:3" ht="28.5" customHeight="1" x14ac:dyDescent="0.2">
      <c r="B17" s="9" t="s">
        <v>36</v>
      </c>
      <c r="C17" s="64" t="s">
        <v>469</v>
      </c>
    </row>
    <row r="18" spans="2:3" ht="28.5" customHeight="1" x14ac:dyDescent="0.2">
      <c r="B18" s="9" t="s">
        <v>37</v>
      </c>
      <c r="C18" s="64" t="s">
        <v>470</v>
      </c>
    </row>
    <row r="19" spans="2:3" ht="42.75" customHeight="1" x14ac:dyDescent="0.2">
      <c r="B19" s="9" t="s">
        <v>38</v>
      </c>
      <c r="C19" s="64" t="s">
        <v>471</v>
      </c>
    </row>
    <row r="20" spans="2:3" ht="28.5" customHeight="1" x14ac:dyDescent="0.2">
      <c r="B20" s="9" t="s">
        <v>39</v>
      </c>
      <c r="C20" s="64" t="s">
        <v>468</v>
      </c>
    </row>
    <row r="21" spans="2:3" ht="28.5" customHeight="1" x14ac:dyDescent="0.2">
      <c r="B21" s="9" t="s">
        <v>40</v>
      </c>
      <c r="C21" s="64" t="s">
        <v>472</v>
      </c>
    </row>
    <row r="22" spans="2:3" ht="28.5" customHeight="1" x14ac:dyDescent="0.2">
      <c r="B22" s="9" t="s">
        <v>41</v>
      </c>
      <c r="C22" s="64" t="s">
        <v>473</v>
      </c>
    </row>
    <row r="23" spans="2:3" ht="15" customHeight="1" x14ac:dyDescent="0.3">
      <c r="B23" s="2"/>
      <c r="C23" s="53"/>
    </row>
    <row r="24" spans="2:3" ht="15" customHeight="1" x14ac:dyDescent="0.2">
      <c r="B24" s="225" t="s">
        <v>42</v>
      </c>
      <c r="C24" s="225"/>
    </row>
    <row r="25" spans="2:3" ht="15" customHeight="1" x14ac:dyDescent="0.2">
      <c r="B25" s="228" t="s">
        <v>43</v>
      </c>
      <c r="C25" s="228"/>
    </row>
    <row r="26" spans="2:3" ht="39" customHeight="1" x14ac:dyDescent="0.2">
      <c r="B26" s="8" t="s">
        <v>43</v>
      </c>
      <c r="C26" s="65" t="s">
        <v>474</v>
      </c>
    </row>
    <row r="27" spans="2:3" ht="15" customHeight="1" x14ac:dyDescent="0.25">
      <c r="B27" s="3"/>
      <c r="C27" s="54"/>
    </row>
    <row r="28" spans="2:3" ht="15" customHeight="1" x14ac:dyDescent="0.2">
      <c r="B28" s="228" t="s">
        <v>44</v>
      </c>
      <c r="C28" s="228"/>
    </row>
    <row r="29" spans="2:3" ht="28.5" customHeight="1" x14ac:dyDescent="0.2">
      <c r="B29" s="8" t="s">
        <v>45</v>
      </c>
      <c r="C29" s="65" t="s">
        <v>475</v>
      </c>
    </row>
    <row r="30" spans="2:3" ht="15" customHeight="1" x14ac:dyDescent="0.2"/>
    <row r="31" spans="2:3" ht="23.25" customHeight="1" x14ac:dyDescent="0.2">
      <c r="B31" s="229" t="s">
        <v>46</v>
      </c>
      <c r="C31" s="229"/>
    </row>
    <row r="32" spans="2:3" ht="15" customHeight="1" x14ac:dyDescent="0.2">
      <c r="B32" s="228" t="s">
        <v>47</v>
      </c>
      <c r="C32" s="228"/>
    </row>
    <row r="33" spans="2:8" ht="36.75" customHeight="1" x14ac:dyDescent="0.2">
      <c r="B33" s="226" t="s">
        <v>48</v>
      </c>
      <c r="C33" s="227"/>
    </row>
    <row r="34" spans="2:8" ht="40.5" customHeight="1" x14ac:dyDescent="0.2">
      <c r="B34" s="9" t="s">
        <v>49</v>
      </c>
      <c r="C34" s="64" t="s">
        <v>476</v>
      </c>
    </row>
    <row r="35" spans="2:8" ht="28.5" customHeight="1" x14ac:dyDescent="0.2">
      <c r="B35" s="9" t="s">
        <v>50</v>
      </c>
      <c r="C35" s="64" t="s">
        <v>477</v>
      </c>
    </row>
    <row r="36" spans="2:8" ht="28.5" customHeight="1" x14ac:dyDescent="0.2">
      <c r="B36" s="8" t="s">
        <v>51</v>
      </c>
      <c r="C36" s="63" t="s">
        <v>478</v>
      </c>
    </row>
    <row r="37" spans="2:8" ht="28.5" customHeight="1" x14ac:dyDescent="0.2"/>
    <row r="38" spans="2:8" ht="32.25" customHeight="1" thickBot="1" x14ac:dyDescent="0.25">
      <c r="B38" s="225" t="s">
        <v>52</v>
      </c>
      <c r="C38" s="225"/>
    </row>
    <row r="39" spans="2:8" ht="15" customHeight="1" x14ac:dyDescent="0.2">
      <c r="B39" s="6" t="s">
        <v>53</v>
      </c>
      <c r="C39" s="71"/>
    </row>
    <row r="40" spans="2:8" s="15" customFormat="1" ht="33.75" customHeight="1" x14ac:dyDescent="0.25">
      <c r="B40" s="228" t="s">
        <v>54</v>
      </c>
      <c r="C40" s="228"/>
      <c r="D40" s="17" t="s">
        <v>55</v>
      </c>
      <c r="E40" s="16" t="s">
        <v>56</v>
      </c>
    </row>
    <row r="41" spans="2:8" s="15" customFormat="1" ht="15" customHeight="1" x14ac:dyDescent="0.25">
      <c r="B41" s="230"/>
      <c r="C41" s="231"/>
      <c r="D41" s="66"/>
      <c r="E41" s="67"/>
      <c r="F41" s="234" t="str">
        <f>IF(E41&gt;D41,"Verificar informacion","")</f>
        <v/>
      </c>
      <c r="G41" s="235"/>
      <c r="H41" s="236"/>
    </row>
    <row r="42" spans="2:8" s="15" customFormat="1" ht="15" x14ac:dyDescent="0.25">
      <c r="B42" s="230"/>
      <c r="C42" s="231"/>
      <c r="D42" s="68"/>
      <c r="E42" s="67"/>
      <c r="F42" s="234" t="str">
        <f>IF(E42&gt;D42,"Verificar informacion","")</f>
        <v/>
      </c>
      <c r="G42" s="235"/>
      <c r="H42" s="236"/>
    </row>
    <row r="43" spans="2:8" s="15" customFormat="1" ht="15" customHeight="1" x14ac:dyDescent="0.25">
      <c r="B43" s="230"/>
      <c r="C43" s="231"/>
      <c r="D43" s="68"/>
      <c r="E43" s="67"/>
      <c r="F43" s="234" t="str">
        <f>IF(E43&gt;D43,"Verificar informacion","")</f>
        <v/>
      </c>
      <c r="G43" s="235"/>
      <c r="H43" s="236"/>
    </row>
    <row r="44" spans="2:8" s="15" customFormat="1" ht="15" x14ac:dyDescent="0.25">
      <c r="B44" s="230"/>
      <c r="C44" s="231"/>
      <c r="D44" s="68"/>
      <c r="E44" s="67"/>
      <c r="F44" s="234" t="str">
        <f>IF(E44&gt;D44,"Verificar informacion","")</f>
        <v/>
      </c>
      <c r="G44" s="235"/>
      <c r="H44" s="236"/>
    </row>
    <row r="45" spans="2:8" s="15" customFormat="1" ht="15" x14ac:dyDescent="0.25">
      <c r="B45" s="230"/>
      <c r="C45" s="231"/>
      <c r="D45" s="68"/>
      <c r="E45" s="67"/>
      <c r="F45" s="234" t="str">
        <f>IF(E45&gt;D45,"Verificar informacion","")</f>
        <v/>
      </c>
      <c r="G45" s="235"/>
      <c r="H45" s="236"/>
    </row>
    <row r="46" spans="2:8" ht="15" customHeight="1" x14ac:dyDescent="0.2"/>
    <row r="47" spans="2:8" ht="15" customHeight="1" x14ac:dyDescent="0.2">
      <c r="B47" s="228" t="s">
        <v>57</v>
      </c>
      <c r="C47" s="228"/>
    </row>
    <row r="48" spans="2:8" ht="30.75" customHeight="1" x14ac:dyDescent="0.2">
      <c r="B48" s="228" t="s">
        <v>58</v>
      </c>
      <c r="C48" s="228"/>
    </row>
    <row r="49" spans="2:6" ht="39.75" customHeight="1" x14ac:dyDescent="0.2">
      <c r="B49" s="8" t="s">
        <v>59</v>
      </c>
      <c r="C49" s="64"/>
    </row>
    <row r="50" spans="2:6" ht="39" customHeight="1" x14ac:dyDescent="0.2">
      <c r="B50" s="8" t="s">
        <v>60</v>
      </c>
      <c r="C50" s="64"/>
    </row>
    <row r="51" spans="2:6" ht="33" customHeight="1" x14ac:dyDescent="0.2">
      <c r="B51" s="8" t="s">
        <v>61</v>
      </c>
      <c r="C51" s="64"/>
    </row>
    <row r="52" spans="2:6" ht="15" customHeight="1" x14ac:dyDescent="0.2"/>
    <row r="53" spans="2:6" ht="15" customHeight="1" thickBot="1" x14ac:dyDescent="0.25">
      <c r="B53" s="228" t="s">
        <v>62</v>
      </c>
      <c r="C53" s="232"/>
      <c r="D53" s="84"/>
      <c r="E53" s="84"/>
      <c r="F53" s="84"/>
    </row>
    <row r="54" spans="2:6" ht="15" customHeight="1" x14ac:dyDescent="0.2">
      <c r="B54" s="6" t="s">
        <v>63</v>
      </c>
      <c r="C54" s="83"/>
      <c r="D54" s="84"/>
      <c r="E54" s="84"/>
      <c r="F54" s="84"/>
    </row>
    <row r="55" spans="2:6" ht="25.5" customHeight="1" x14ac:dyDescent="0.2">
      <c r="B55" s="56" t="s">
        <v>64</v>
      </c>
      <c r="C55" s="55" t="s">
        <v>65</v>
      </c>
      <c r="D55" s="84"/>
      <c r="E55" s="237" t="str">
        <f>IF(SUM(C56:C60)&gt;100%,"La sumatoria de Tipo de Estudios es superior a 100%","")</f>
        <v/>
      </c>
      <c r="F55" s="237"/>
    </row>
    <row r="56" spans="2:6" ht="15" customHeight="1" x14ac:dyDescent="0.25">
      <c r="B56" s="7" t="s">
        <v>66</v>
      </c>
      <c r="C56" s="72"/>
    </row>
    <row r="57" spans="2:6" ht="15" customHeight="1" x14ac:dyDescent="0.25">
      <c r="B57" s="7" t="s">
        <v>67</v>
      </c>
      <c r="C57" s="72"/>
    </row>
    <row r="58" spans="2:6" ht="15" customHeight="1" x14ac:dyDescent="0.25">
      <c r="B58" s="7" t="s">
        <v>68</v>
      </c>
      <c r="C58" s="72"/>
    </row>
    <row r="59" spans="2:6" ht="15" customHeight="1" x14ac:dyDescent="0.25">
      <c r="B59" s="7" t="s">
        <v>69</v>
      </c>
      <c r="C59" s="72"/>
    </row>
    <row r="60" spans="2:6" ht="15" customHeight="1" x14ac:dyDescent="0.25">
      <c r="B60" s="7" t="s">
        <v>70</v>
      </c>
      <c r="C60" s="72"/>
    </row>
    <row r="61" spans="2:6" ht="22.5" customHeight="1" x14ac:dyDescent="0.2">
      <c r="B61" s="57" t="s">
        <v>71</v>
      </c>
      <c r="C61" s="55" t="s">
        <v>65</v>
      </c>
      <c r="E61" s="233" t="str">
        <f>IF(SUM(C62:C65)&gt;100%,"La sumatoria de Tipo de Trabajo es superior a 100%","")</f>
        <v/>
      </c>
      <c r="F61" s="233"/>
    </row>
    <row r="62" spans="2:6" ht="15" customHeight="1" x14ac:dyDescent="0.25">
      <c r="B62" s="7" t="s">
        <v>72</v>
      </c>
      <c r="C62" s="72"/>
    </row>
    <row r="63" spans="2:6" ht="15" customHeight="1" x14ac:dyDescent="0.25">
      <c r="B63" s="7" t="s">
        <v>73</v>
      </c>
      <c r="C63" s="72"/>
    </row>
    <row r="64" spans="2:6" ht="15" customHeight="1" x14ac:dyDescent="0.25">
      <c r="B64" s="7" t="s">
        <v>74</v>
      </c>
      <c r="C64" s="72"/>
    </row>
    <row r="65" spans="2:3" ht="15" customHeight="1" x14ac:dyDescent="0.25">
      <c r="B65" s="7" t="s">
        <v>70</v>
      </c>
      <c r="C65" s="72"/>
    </row>
    <row r="66" spans="2:3" ht="15" customHeight="1" x14ac:dyDescent="0.2"/>
    <row r="67" spans="2:3" ht="38.25" customHeight="1" x14ac:dyDescent="0.2">
      <c r="B67" s="225" t="s">
        <v>75</v>
      </c>
      <c r="C67" s="225"/>
    </row>
    <row r="68" spans="2:3" ht="69.75" customHeight="1" x14ac:dyDescent="0.2">
      <c r="B68" s="10" t="s">
        <v>75</v>
      </c>
      <c r="C68" s="65"/>
    </row>
  </sheetData>
  <sheetProtection password="CC5C" sheet="1" selectLockedCells="1"/>
  <mergeCells count="29">
    <mergeCell ref="B48:C48"/>
    <mergeCell ref="E61:F61"/>
    <mergeCell ref="F41:H41"/>
    <mergeCell ref="F42:H42"/>
    <mergeCell ref="F43:H43"/>
    <mergeCell ref="F44:H44"/>
    <mergeCell ref="F45:H45"/>
    <mergeCell ref="E55:F55"/>
    <mergeCell ref="B67:C67"/>
    <mergeCell ref="B24:C24"/>
    <mergeCell ref="B25:C25"/>
    <mergeCell ref="B28:C28"/>
    <mergeCell ref="B31:C31"/>
    <mergeCell ref="B32:C32"/>
    <mergeCell ref="B33:C33"/>
    <mergeCell ref="B38:C38"/>
    <mergeCell ref="B40:C40"/>
    <mergeCell ref="B41:C41"/>
    <mergeCell ref="B43:C43"/>
    <mergeCell ref="B44:C44"/>
    <mergeCell ref="B45:C45"/>
    <mergeCell ref="B42:C42"/>
    <mergeCell ref="B53:C53"/>
    <mergeCell ref="B47:C47"/>
    <mergeCell ref="B3:C3"/>
    <mergeCell ref="B4:C4"/>
    <mergeCell ref="B5:C5"/>
    <mergeCell ref="B12:C12"/>
    <mergeCell ref="B13:C13"/>
  </mergeCells>
  <phoneticPr fontId="15" type="noConversion"/>
  <conditionalFormatting sqref="C56:C60 C62:C65">
    <cfRule type="cellIs" dxfId="33" priority="13" stopIfTrue="1" operator="between">
      <formula>0</formula>
      <formula>1</formula>
    </cfRule>
  </conditionalFormatting>
  <conditionalFormatting sqref="E55">
    <cfRule type="expression" dxfId="32" priority="10" stopIfTrue="1">
      <formula>LEN($E$55)&gt;0</formula>
    </cfRule>
  </conditionalFormatting>
  <conditionalFormatting sqref="E61:F61">
    <cfRule type="expression" dxfId="31" priority="9" stopIfTrue="1">
      <formula>LEN($E$61)&gt;0</formula>
    </cfRule>
  </conditionalFormatting>
  <conditionalFormatting sqref="F41:F45">
    <cfRule type="expression" dxfId="30" priority="3" stopIfTrue="1">
      <formula>LEN(F41)&gt;0</formula>
    </cfRule>
  </conditionalFormatting>
  <dataValidations count="2">
    <dataValidation type="whole" allowBlank="1" showInputMessage="1" showErrorMessage="1" sqref="D41:E45">
      <formula1>0</formula1>
      <formula2>10000</formula2>
    </dataValidation>
    <dataValidation type="decimal" allowBlank="1" showInputMessage="1" showErrorMessage="1" sqref="C62:C65 C56:C60">
      <formula1>0</formula1>
      <formula2>1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4" tint="-0.499984740745262"/>
  </sheetPr>
  <dimension ref="A2:G54"/>
  <sheetViews>
    <sheetView topLeftCell="A46" workbookViewId="0">
      <selection activeCell="C7" sqref="C7"/>
    </sheetView>
  </sheetViews>
  <sheetFormatPr baseColWidth="10" defaultColWidth="9.140625" defaultRowHeight="15.15" customHeight="1" x14ac:dyDescent="0.2"/>
  <cols>
    <col min="1" max="1" width="35.42578125" customWidth="1"/>
    <col min="2" max="2" width="36.140625" customWidth="1"/>
    <col min="3" max="3" width="30.42578125" style="51" customWidth="1"/>
    <col min="4" max="4" width="57.85546875" customWidth="1"/>
    <col min="5" max="5" width="9.28515625" customWidth="1"/>
    <col min="6" max="6" width="26.140625" customWidth="1"/>
    <col min="7" max="7" width="4.140625" customWidth="1"/>
    <col min="8" max="8" width="53.140625" customWidth="1"/>
    <col min="9" max="256" width="12" customWidth="1"/>
  </cols>
  <sheetData>
    <row r="2" spans="1:7" ht="20.25" customHeight="1" x14ac:dyDescent="0.2">
      <c r="A2" s="242" t="s">
        <v>31</v>
      </c>
      <c r="B2" s="243"/>
      <c r="C2" s="243"/>
      <c r="D2" s="243"/>
    </row>
    <row r="3" spans="1:7" ht="53.25" customHeight="1" thickBot="1" x14ac:dyDescent="0.25">
      <c r="A3" s="4" t="s">
        <v>76</v>
      </c>
      <c r="B3" s="4" t="s">
        <v>77</v>
      </c>
      <c r="C3" s="50" t="s">
        <v>78</v>
      </c>
      <c r="D3" s="4" t="s">
        <v>79</v>
      </c>
      <c r="G3" s="5"/>
    </row>
    <row r="4" spans="1:7" ht="27" customHeight="1" x14ac:dyDescent="0.2">
      <c r="A4" s="244" t="s">
        <v>80</v>
      </c>
      <c r="B4" s="154" t="s">
        <v>81</v>
      </c>
      <c r="C4" s="74">
        <v>0.3</v>
      </c>
      <c r="D4" s="33"/>
    </row>
    <row r="5" spans="1:7" ht="27" customHeight="1" x14ac:dyDescent="0.2">
      <c r="A5" s="245"/>
      <c r="B5" s="155" t="s">
        <v>82</v>
      </c>
      <c r="C5" s="75">
        <v>0.7</v>
      </c>
      <c r="D5" s="34"/>
    </row>
    <row r="6" spans="1:7" ht="27" customHeight="1" x14ac:dyDescent="0.2">
      <c r="A6" s="245"/>
      <c r="B6" s="155" t="s">
        <v>83</v>
      </c>
      <c r="C6" s="75">
        <v>0</v>
      </c>
      <c r="D6" s="35"/>
    </row>
    <row r="7" spans="1:7" ht="27" customHeight="1" x14ac:dyDescent="0.2">
      <c r="A7" s="245"/>
      <c r="B7" s="155" t="s">
        <v>84</v>
      </c>
      <c r="C7" s="75">
        <v>0</v>
      </c>
      <c r="D7" s="35"/>
    </row>
    <row r="8" spans="1:7" ht="27" customHeight="1" x14ac:dyDescent="0.2">
      <c r="A8" s="245"/>
      <c r="B8" s="155" t="s">
        <v>85</v>
      </c>
      <c r="C8" s="75">
        <v>0</v>
      </c>
      <c r="D8" s="35"/>
    </row>
    <row r="9" spans="1:7" ht="27" customHeight="1" thickBot="1" x14ac:dyDescent="0.25">
      <c r="A9" s="246"/>
      <c r="B9" s="156" t="s">
        <v>86</v>
      </c>
      <c r="C9" s="76">
        <v>0</v>
      </c>
      <c r="D9" s="36"/>
      <c r="F9" s="250" t="str">
        <f>IF(SUM(C4:C9)&gt;100%,"La sumatoria de Caracteristicas ECONOMICAS es mayor a 100%","")</f>
        <v/>
      </c>
      <c r="G9" s="250"/>
    </row>
    <row r="10" spans="1:7" ht="27" customHeight="1" thickBot="1" x14ac:dyDescent="0.25">
      <c r="A10" s="244" t="s">
        <v>87</v>
      </c>
      <c r="B10" s="157" t="s">
        <v>88</v>
      </c>
      <c r="C10" s="74">
        <v>0</v>
      </c>
      <c r="D10" s="37"/>
    </row>
    <row r="11" spans="1:7" ht="27" customHeight="1" thickBot="1" x14ac:dyDescent="0.25">
      <c r="A11" s="245"/>
      <c r="B11" s="157" t="s">
        <v>89</v>
      </c>
      <c r="C11" s="75">
        <v>0.6</v>
      </c>
      <c r="D11" s="38"/>
    </row>
    <row r="12" spans="1:7" ht="27" customHeight="1" thickBot="1" x14ac:dyDescent="0.25">
      <c r="A12" s="245"/>
      <c r="B12" s="157" t="s">
        <v>90</v>
      </c>
      <c r="C12" s="75">
        <v>0.25</v>
      </c>
      <c r="D12" s="38"/>
    </row>
    <row r="13" spans="1:7" ht="27" customHeight="1" thickBot="1" x14ac:dyDescent="0.25">
      <c r="A13" s="245"/>
      <c r="B13" s="157" t="s">
        <v>91</v>
      </c>
      <c r="C13" s="75">
        <v>0.1</v>
      </c>
      <c r="D13" s="38"/>
    </row>
    <row r="14" spans="1:7" ht="27" customHeight="1" thickBot="1" x14ac:dyDescent="0.25">
      <c r="A14" s="245"/>
      <c r="B14" s="157" t="s">
        <v>92</v>
      </c>
      <c r="C14" s="75">
        <v>0.05</v>
      </c>
      <c r="D14" s="38"/>
    </row>
    <row r="15" spans="1:7" ht="27" customHeight="1" thickBot="1" x14ac:dyDescent="0.25">
      <c r="A15" s="245"/>
      <c r="B15" s="157" t="s">
        <v>93</v>
      </c>
      <c r="C15" s="75">
        <v>0</v>
      </c>
      <c r="D15" s="38"/>
    </row>
    <row r="16" spans="1:7" ht="27" customHeight="1" thickBot="1" x14ac:dyDescent="0.25">
      <c r="A16" s="246"/>
      <c r="B16" s="157" t="s">
        <v>94</v>
      </c>
      <c r="C16" s="77">
        <v>0</v>
      </c>
      <c r="D16" s="39"/>
      <c r="F16" s="250" t="str">
        <f>IF(SUM(C10:C16)&gt;100%,"La sumatoria de Caracteristicas SOCIALES es mayor a 100%","")</f>
        <v/>
      </c>
      <c r="G16" s="250"/>
    </row>
    <row r="17" spans="1:7" ht="27" customHeight="1" thickBot="1" x14ac:dyDescent="0.25">
      <c r="A17" s="247" t="s">
        <v>95</v>
      </c>
      <c r="B17" s="154" t="s">
        <v>96</v>
      </c>
      <c r="C17" s="78">
        <v>0</v>
      </c>
      <c r="D17" s="33"/>
    </row>
    <row r="18" spans="1:7" ht="27" customHeight="1" thickBot="1" x14ac:dyDescent="0.25">
      <c r="A18" s="248"/>
      <c r="B18" s="154" t="s">
        <v>97</v>
      </c>
      <c r="C18" s="79">
        <v>1</v>
      </c>
      <c r="D18" s="35"/>
    </row>
    <row r="19" spans="1:7" ht="27" customHeight="1" thickBot="1" x14ac:dyDescent="0.25">
      <c r="A19" s="248"/>
      <c r="B19" s="154" t="s">
        <v>98</v>
      </c>
      <c r="C19" s="79">
        <v>0</v>
      </c>
      <c r="D19" s="35"/>
    </row>
    <row r="20" spans="1:7" ht="29.4" thickBot="1" x14ac:dyDescent="0.25">
      <c r="A20" s="248"/>
      <c r="B20" s="154" t="s">
        <v>99</v>
      </c>
      <c r="C20" s="79">
        <v>0</v>
      </c>
      <c r="D20" s="35"/>
    </row>
    <row r="21" spans="1:7" ht="27" customHeight="1" thickBot="1" x14ac:dyDescent="0.25">
      <c r="A21" s="248"/>
      <c r="B21" s="154" t="s">
        <v>100</v>
      </c>
      <c r="C21" s="79">
        <v>0</v>
      </c>
      <c r="D21" s="35"/>
    </row>
    <row r="22" spans="1:7" ht="27" customHeight="1" thickBot="1" x14ac:dyDescent="0.25">
      <c r="A22" s="249"/>
      <c r="B22" s="154" t="s">
        <v>101</v>
      </c>
      <c r="C22" s="77">
        <v>0</v>
      </c>
      <c r="D22" s="36"/>
      <c r="F22" s="251" t="str">
        <f>IF(SUM(C17:C22)&gt;100%,"La sumatoria de Caracteristicas CULTURALES es mayor a 100%","")</f>
        <v/>
      </c>
      <c r="G22" s="251"/>
    </row>
    <row r="23" spans="1:7" ht="27" customHeight="1" x14ac:dyDescent="0.3">
      <c r="A23" s="239" t="s">
        <v>102</v>
      </c>
      <c r="B23" s="157" t="s">
        <v>103</v>
      </c>
      <c r="C23" s="80">
        <v>0</v>
      </c>
      <c r="D23" s="158"/>
    </row>
    <row r="24" spans="1:7" ht="27" customHeight="1" x14ac:dyDescent="0.3">
      <c r="A24" s="240"/>
      <c r="B24" s="159" t="s">
        <v>104</v>
      </c>
      <c r="C24" s="81">
        <v>0</v>
      </c>
      <c r="D24" s="158"/>
    </row>
    <row r="25" spans="1:7" ht="27" customHeight="1" x14ac:dyDescent="0.3">
      <c r="A25" s="240"/>
      <c r="B25" s="159" t="s">
        <v>105</v>
      </c>
      <c r="C25" s="81">
        <v>0</v>
      </c>
      <c r="D25" s="158"/>
    </row>
    <row r="26" spans="1:7" ht="27" customHeight="1" x14ac:dyDescent="0.3">
      <c r="A26" s="240"/>
      <c r="B26" s="159" t="s">
        <v>98</v>
      </c>
      <c r="C26" s="81">
        <v>0</v>
      </c>
      <c r="D26" s="158"/>
    </row>
    <row r="27" spans="1:7" ht="43.2" x14ac:dyDescent="0.3">
      <c r="A27" s="240"/>
      <c r="B27" s="159" t="s">
        <v>106</v>
      </c>
      <c r="C27" s="81">
        <v>0</v>
      </c>
      <c r="D27" s="158"/>
    </row>
    <row r="28" spans="1:7" ht="27" customHeight="1" x14ac:dyDescent="0.3">
      <c r="A28" s="240"/>
      <c r="B28" s="159" t="s">
        <v>100</v>
      </c>
      <c r="C28" s="81">
        <v>0</v>
      </c>
      <c r="D28" s="158"/>
    </row>
    <row r="29" spans="1:7" ht="27" customHeight="1" x14ac:dyDescent="0.3">
      <c r="A29" s="240"/>
      <c r="B29" s="159" t="s">
        <v>97</v>
      </c>
      <c r="C29" s="81">
        <v>0</v>
      </c>
      <c r="D29" s="158"/>
    </row>
    <row r="30" spans="1:7" ht="27" customHeight="1" x14ac:dyDescent="0.3">
      <c r="A30" s="240"/>
      <c r="B30" s="159" t="s">
        <v>107</v>
      </c>
      <c r="C30" s="81">
        <v>0.9</v>
      </c>
      <c r="D30" s="158"/>
    </row>
    <row r="31" spans="1:7" ht="43.2" x14ac:dyDescent="0.3">
      <c r="A31" s="240"/>
      <c r="B31" s="159" t="s">
        <v>108</v>
      </c>
      <c r="C31" s="81">
        <v>0.1</v>
      </c>
      <c r="D31" s="158"/>
    </row>
    <row r="32" spans="1:7" ht="43.2" x14ac:dyDescent="0.3">
      <c r="A32" s="240"/>
      <c r="B32" s="159" t="s">
        <v>109</v>
      </c>
      <c r="C32" s="81">
        <v>0</v>
      </c>
      <c r="D32" s="158"/>
    </row>
    <row r="33" spans="1:7" ht="27" customHeight="1" x14ac:dyDescent="0.3">
      <c r="A33" s="240"/>
      <c r="B33" s="159" t="s">
        <v>110</v>
      </c>
      <c r="C33" s="81">
        <v>0</v>
      </c>
      <c r="D33" s="158"/>
    </row>
    <row r="34" spans="1:7" ht="28.8" x14ac:dyDescent="0.3">
      <c r="A34" s="240"/>
      <c r="B34" s="159" t="s">
        <v>111</v>
      </c>
      <c r="C34" s="81">
        <v>0</v>
      </c>
      <c r="D34" s="158"/>
    </row>
    <row r="35" spans="1:7" ht="28.8" x14ac:dyDescent="0.3">
      <c r="A35" s="240"/>
      <c r="B35" s="159" t="s">
        <v>112</v>
      </c>
      <c r="C35" s="81">
        <v>0</v>
      </c>
      <c r="D35" s="158"/>
    </row>
    <row r="36" spans="1:7" ht="28.8" x14ac:dyDescent="0.3">
      <c r="A36" s="240"/>
      <c r="B36" s="159" t="s">
        <v>113</v>
      </c>
      <c r="C36" s="81">
        <v>0</v>
      </c>
      <c r="D36" s="158"/>
    </row>
    <row r="37" spans="1:7" ht="28.8" x14ac:dyDescent="0.3">
      <c r="A37" s="240"/>
      <c r="B37" s="159" t="s">
        <v>114</v>
      </c>
      <c r="C37" s="81">
        <v>0</v>
      </c>
      <c r="D37" s="158"/>
    </row>
    <row r="38" spans="1:7" ht="43.2" x14ac:dyDescent="0.3">
      <c r="A38" s="240"/>
      <c r="B38" s="159" t="s">
        <v>115</v>
      </c>
      <c r="C38" s="81">
        <v>0</v>
      </c>
      <c r="D38" s="158"/>
    </row>
    <row r="39" spans="1:7" ht="29.4" thickBot="1" x14ac:dyDescent="0.35">
      <c r="A39" s="241"/>
      <c r="B39" s="160" t="s">
        <v>116</v>
      </c>
      <c r="C39" s="82">
        <v>0</v>
      </c>
      <c r="D39" s="158"/>
      <c r="F39" s="238" t="str">
        <f>IF(SUM(C23:C39)&gt;100%,"La sumatoria de Poblacion ATENDIDA es mayor a 100%","")</f>
        <v/>
      </c>
      <c r="G39" s="238"/>
    </row>
    <row r="45" spans="1:7" ht="15.15" customHeight="1" x14ac:dyDescent="0.2">
      <c r="A45" s="32" t="s">
        <v>117</v>
      </c>
      <c r="B45" s="32"/>
    </row>
    <row r="47" spans="1:7" ht="15.15" customHeight="1" thickBot="1" x14ac:dyDescent="0.3">
      <c r="A47" s="12" t="s">
        <v>118</v>
      </c>
      <c r="B47" s="13" t="s">
        <v>119</v>
      </c>
    </row>
    <row r="48" spans="1:7" ht="29.25" customHeight="1" thickBot="1" x14ac:dyDescent="0.25">
      <c r="A48" s="11" t="s">
        <v>88</v>
      </c>
      <c r="B48" s="14" t="s">
        <v>120</v>
      </c>
    </row>
    <row r="49" spans="1:2" ht="35.25" customHeight="1" thickBot="1" x14ac:dyDescent="0.25">
      <c r="A49" s="11" t="s">
        <v>89</v>
      </c>
      <c r="B49" s="14" t="s">
        <v>121</v>
      </c>
    </row>
    <row r="50" spans="1:2" ht="31.2" thickBot="1" x14ac:dyDescent="0.25">
      <c r="A50" s="11" t="s">
        <v>90</v>
      </c>
      <c r="B50" s="14" t="s">
        <v>122</v>
      </c>
    </row>
    <row r="51" spans="1:2" ht="41.4" thickBot="1" x14ac:dyDescent="0.25">
      <c r="A51" s="11" t="s">
        <v>91</v>
      </c>
      <c r="B51" s="14" t="s">
        <v>123</v>
      </c>
    </row>
    <row r="52" spans="1:2" ht="35.25" customHeight="1" thickBot="1" x14ac:dyDescent="0.25">
      <c r="A52" s="11" t="s">
        <v>92</v>
      </c>
      <c r="B52" s="14" t="s">
        <v>124</v>
      </c>
    </row>
    <row r="53" spans="1:2" ht="35.25" customHeight="1" thickBot="1" x14ac:dyDescent="0.25">
      <c r="A53" s="11" t="s">
        <v>93</v>
      </c>
      <c r="B53" s="14" t="s">
        <v>125</v>
      </c>
    </row>
    <row r="54" spans="1:2" ht="35.25" customHeight="1" x14ac:dyDescent="0.2">
      <c r="A54" s="11" t="s">
        <v>94</v>
      </c>
      <c r="B54" s="14" t="s">
        <v>126</v>
      </c>
    </row>
  </sheetData>
  <sheetProtection password="CC5C" sheet="1" selectLockedCells="1"/>
  <mergeCells count="9">
    <mergeCell ref="F39:G39"/>
    <mergeCell ref="A23:A39"/>
    <mergeCell ref="A2:D2"/>
    <mergeCell ref="A4:A9"/>
    <mergeCell ref="A10:A16"/>
    <mergeCell ref="A17:A22"/>
    <mergeCell ref="F9:G9"/>
    <mergeCell ref="F16:G16"/>
    <mergeCell ref="F22:G22"/>
  </mergeCells>
  <phoneticPr fontId="15" type="noConversion"/>
  <conditionalFormatting sqref="C4:C39">
    <cfRule type="cellIs" priority="5" stopIfTrue="1" operator="between">
      <formula>0</formula>
      <formula>1</formula>
    </cfRule>
  </conditionalFormatting>
  <conditionalFormatting sqref="F39:G39">
    <cfRule type="expression" dxfId="29" priority="4" stopIfTrue="1">
      <formula>LEN($F$39)&gt;0</formula>
    </cfRule>
  </conditionalFormatting>
  <conditionalFormatting sqref="F22:G22">
    <cfRule type="expression" dxfId="28" priority="3" stopIfTrue="1">
      <formula>LEN($F$22)&gt;0</formula>
    </cfRule>
  </conditionalFormatting>
  <conditionalFormatting sqref="F9:G9">
    <cfRule type="expression" dxfId="27" priority="2" stopIfTrue="1">
      <formula>LEN($F$9)&gt;0</formula>
    </cfRule>
  </conditionalFormatting>
  <conditionalFormatting sqref="F16:G16">
    <cfRule type="expression" dxfId="26" priority="1" stopIfTrue="1">
      <formula>LEN($F$16)&gt;0</formula>
    </cfRule>
  </conditionalFormatting>
  <dataValidations count="2">
    <dataValidation type="custom" allowBlank="1" showInputMessage="1" showErrorMessage="1" sqref="F9">
      <formula1>F9&lt;&gt;""</formula1>
    </dataValidation>
    <dataValidation type="decimal" allowBlank="1" showInputMessage="1" showErrorMessage="1" error="no puede se superior al 100%" sqref="C4:C39">
      <formula1>0</formula1>
      <formula2>1</formula2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-0.249977111117893"/>
  </sheetPr>
  <dimension ref="B2:C20"/>
  <sheetViews>
    <sheetView topLeftCell="B1" workbookViewId="0">
      <selection activeCell="C13" sqref="C13"/>
    </sheetView>
  </sheetViews>
  <sheetFormatPr baseColWidth="10" defaultColWidth="9.140625" defaultRowHeight="10.199999999999999" x14ac:dyDescent="0.2"/>
  <cols>
    <col min="1" max="1" width="9.28515625" customWidth="1"/>
    <col min="2" max="2" width="58.140625" customWidth="1"/>
    <col min="3" max="3" width="89.140625" customWidth="1"/>
    <col min="4" max="256" width="12" customWidth="1"/>
  </cols>
  <sheetData>
    <row r="2" spans="2:3" ht="15" x14ac:dyDescent="0.25">
      <c r="B2" s="252" t="s">
        <v>250</v>
      </c>
      <c r="C2" s="252"/>
    </row>
    <row r="3" spans="2:3" x14ac:dyDescent="0.2">
      <c r="B3" s="1" t="s">
        <v>251</v>
      </c>
      <c r="C3" s="1" t="s">
        <v>26</v>
      </c>
    </row>
    <row r="4" spans="2:3" s="28" customFormat="1" ht="61.5" customHeight="1" x14ac:dyDescent="0.2">
      <c r="B4" s="69" t="s">
        <v>252</v>
      </c>
      <c r="C4" s="64" t="s">
        <v>362</v>
      </c>
    </row>
    <row r="5" spans="2:3" s="60" customFormat="1" ht="40.5" customHeight="1" x14ac:dyDescent="0.2">
      <c r="B5" s="58"/>
      <c r="C5" s="59"/>
    </row>
    <row r="6" spans="2:3" s="28" customFormat="1" ht="21.75" customHeight="1" x14ac:dyDescent="0.25">
      <c r="B6" s="252" t="s">
        <v>253</v>
      </c>
      <c r="C6" s="252"/>
    </row>
    <row r="7" spans="2:3" s="28" customFormat="1" ht="12.75" customHeight="1" x14ac:dyDescent="0.2">
      <c r="B7" s="1" t="s">
        <v>251</v>
      </c>
      <c r="C7" s="1" t="s">
        <v>26</v>
      </c>
    </row>
    <row r="8" spans="2:3" ht="26.4" x14ac:dyDescent="0.2">
      <c r="B8" s="69" t="s">
        <v>254</v>
      </c>
      <c r="C8" s="64" t="s">
        <v>365</v>
      </c>
    </row>
    <row r="9" spans="2:3" s="61" customFormat="1" ht="13.2" x14ac:dyDescent="0.2">
      <c r="B9" s="58"/>
      <c r="C9" s="59"/>
    </row>
    <row r="10" spans="2:3" s="61" customFormat="1" ht="13.2" x14ac:dyDescent="0.2">
      <c r="C10" s="59"/>
    </row>
    <row r="11" spans="2:3" ht="15" x14ac:dyDescent="0.25">
      <c r="B11" s="253" t="s">
        <v>255</v>
      </c>
      <c r="C11" s="253"/>
    </row>
    <row r="12" spans="2:3" x14ac:dyDescent="0.2">
      <c r="B12" s="1" t="s">
        <v>251</v>
      </c>
      <c r="C12" s="1" t="s">
        <v>26</v>
      </c>
    </row>
    <row r="13" spans="2:3" ht="52.8" x14ac:dyDescent="0.2">
      <c r="B13" s="69" t="s">
        <v>256</v>
      </c>
      <c r="C13" s="64" t="s">
        <v>366</v>
      </c>
    </row>
    <row r="14" spans="2:3" s="61" customFormat="1" ht="13.2" x14ac:dyDescent="0.2">
      <c r="B14" s="58"/>
      <c r="C14" s="59"/>
    </row>
    <row r="15" spans="2:3" s="61" customFormat="1" ht="13.2" x14ac:dyDescent="0.2">
      <c r="B15" s="58"/>
      <c r="C15" s="59"/>
    </row>
    <row r="16" spans="2:3" ht="15" x14ac:dyDescent="0.25">
      <c r="B16" s="252" t="s">
        <v>257</v>
      </c>
      <c r="C16" s="252"/>
    </row>
    <row r="17" spans="2:3" x14ac:dyDescent="0.2">
      <c r="B17" s="1" t="s">
        <v>25</v>
      </c>
      <c r="C17" s="1" t="s">
        <v>26</v>
      </c>
    </row>
    <row r="18" spans="2:3" s="28" customFormat="1" ht="39.6" x14ac:dyDescent="0.2">
      <c r="B18" s="8" t="s">
        <v>258</v>
      </c>
      <c r="C18" s="64" t="s">
        <v>363</v>
      </c>
    </row>
    <row r="19" spans="2:3" s="28" customFormat="1" ht="26.4" x14ac:dyDescent="0.2">
      <c r="B19" s="8" t="s">
        <v>259</v>
      </c>
      <c r="C19" s="64" t="s">
        <v>364</v>
      </c>
    </row>
    <row r="20" spans="2:3" s="28" customFormat="1" ht="52.8" x14ac:dyDescent="0.2">
      <c r="B20" s="8" t="s">
        <v>260</v>
      </c>
      <c r="C20" s="64" t="s">
        <v>367</v>
      </c>
    </row>
  </sheetData>
  <sheetProtection password="CC5C" sheet="1" selectLockedCells="1"/>
  <mergeCells count="4">
    <mergeCell ref="B2:C2"/>
    <mergeCell ref="B16:C16"/>
    <mergeCell ref="B6:C6"/>
    <mergeCell ref="B11:C11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5" tint="-0.249977111117893"/>
  </sheetPr>
  <dimension ref="A1:AA98"/>
  <sheetViews>
    <sheetView topLeftCell="E55" zoomScale="80" zoomScaleNormal="80" workbookViewId="0">
      <selection activeCell="F57" sqref="F57"/>
    </sheetView>
  </sheetViews>
  <sheetFormatPr baseColWidth="10" defaultColWidth="9.28515625" defaultRowHeight="13.2" x14ac:dyDescent="0.25"/>
  <cols>
    <col min="1" max="1" width="21.85546875" style="18" customWidth="1"/>
    <col min="2" max="2" width="23.42578125" style="18" customWidth="1"/>
    <col min="3" max="3" width="46.42578125" style="109" customWidth="1"/>
    <col min="4" max="4" width="28.85546875" style="18" customWidth="1"/>
    <col min="5" max="5" width="62.85546875" style="18" customWidth="1"/>
    <col min="6" max="7" width="37.140625" style="18" customWidth="1"/>
    <col min="8" max="8" width="39.7109375" style="18" customWidth="1"/>
    <col min="9" max="9" width="36.140625" style="18" customWidth="1"/>
    <col min="10" max="13" width="14.42578125" style="18" customWidth="1"/>
    <col min="14" max="14" width="25.28515625" style="18" customWidth="1"/>
    <col min="15" max="15" width="27.7109375" style="18" customWidth="1"/>
    <col min="16" max="16" width="12" style="18" customWidth="1"/>
    <col min="17" max="17" width="23.7109375" style="18" hidden="1" customWidth="1"/>
    <col min="18" max="23" width="0" style="18" hidden="1" customWidth="1"/>
    <col min="24" max="256" width="12" style="18" customWidth="1"/>
    <col min="257" max="16384" width="9.28515625" style="18"/>
  </cols>
  <sheetData>
    <row r="1" spans="1:27" ht="14.25" customHeight="1" x14ac:dyDescent="0.25"/>
    <row r="2" spans="1:27" s="19" customFormat="1" ht="23.25" customHeight="1" x14ac:dyDescent="0.25">
      <c r="A2" s="258" t="s">
        <v>127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19" customFormat="1" ht="36.75" customHeight="1" x14ac:dyDescent="0.25">
      <c r="A3" s="150"/>
      <c r="B3" s="150"/>
      <c r="C3" s="110"/>
      <c r="D3" s="150"/>
      <c r="E3" s="150"/>
      <c r="F3" s="150"/>
      <c r="G3" s="150"/>
      <c r="H3" s="150"/>
      <c r="I3" s="150"/>
      <c r="J3" s="262" t="s">
        <v>128</v>
      </c>
      <c r="K3" s="262"/>
      <c r="L3" s="262"/>
      <c r="M3" s="262"/>
      <c r="N3" s="262"/>
      <c r="O3" s="26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66.75" customHeight="1" thickBot="1" x14ac:dyDescent="0.3">
      <c r="A4" s="268" t="s">
        <v>129</v>
      </c>
      <c r="B4" s="269"/>
      <c r="C4" s="111"/>
      <c r="D4" s="151" t="s">
        <v>130</v>
      </c>
      <c r="E4" s="282" t="s">
        <v>131</v>
      </c>
      <c r="F4" s="281" t="s">
        <v>132</v>
      </c>
      <c r="G4" s="281"/>
      <c r="H4" s="281"/>
      <c r="I4" s="281"/>
      <c r="J4" s="274" t="s">
        <v>133</v>
      </c>
      <c r="K4" s="275"/>
      <c r="L4" s="275"/>
      <c r="M4" s="276"/>
      <c r="N4" s="277" t="s">
        <v>134</v>
      </c>
      <c r="O4" s="270" t="s">
        <v>135</v>
      </c>
      <c r="Q4" s="21" t="s">
        <v>136</v>
      </c>
    </row>
    <row r="5" spans="1:27" s="26" customFormat="1" ht="68.25" customHeight="1" thickBot="1" x14ac:dyDescent="0.3">
      <c r="A5" s="41" t="s">
        <v>137</v>
      </c>
      <c r="B5" s="116" t="s">
        <v>138</v>
      </c>
      <c r="C5" s="146" t="s">
        <v>139</v>
      </c>
      <c r="D5" s="145" t="s">
        <v>140</v>
      </c>
      <c r="E5" s="283"/>
      <c r="F5" s="85" t="s">
        <v>141</v>
      </c>
      <c r="G5" s="86" t="s">
        <v>142</v>
      </c>
      <c r="H5" s="42" t="s">
        <v>143</v>
      </c>
      <c r="I5" s="43" t="s">
        <v>144</v>
      </c>
      <c r="J5" s="44" t="s">
        <v>145</v>
      </c>
      <c r="K5" s="45" t="s">
        <v>146</v>
      </c>
      <c r="L5" s="45" t="s">
        <v>147</v>
      </c>
      <c r="M5" s="46" t="s">
        <v>148</v>
      </c>
      <c r="N5" s="278"/>
      <c r="O5" s="271"/>
    </row>
    <row r="6" spans="1:27" ht="65.25" customHeight="1" thickBot="1" x14ac:dyDescent="0.3">
      <c r="A6" s="265" t="s">
        <v>149</v>
      </c>
      <c r="B6" s="272" t="s">
        <v>150</v>
      </c>
      <c r="C6" s="107" t="s">
        <v>151</v>
      </c>
      <c r="D6" s="22">
        <v>2</v>
      </c>
      <c r="E6" s="161" t="s">
        <v>386</v>
      </c>
      <c r="F6" s="173" t="s">
        <v>543</v>
      </c>
      <c r="G6" s="148"/>
      <c r="H6" s="148"/>
      <c r="I6" s="148"/>
      <c r="J6" s="23"/>
      <c r="K6" s="23"/>
      <c r="L6" s="23"/>
      <c r="M6" s="31">
        <f t="shared" ref="M6:M25" si="0">SUM(J6:L6)</f>
        <v>0</v>
      </c>
      <c r="N6" s="29"/>
      <c r="O6" s="27"/>
      <c r="Q6" s="24" t="str">
        <f>IF(O6&gt;0,+F6,"")</f>
        <v/>
      </c>
    </row>
    <row r="7" spans="1:27" ht="65.25" customHeight="1" thickBot="1" x14ac:dyDescent="0.3">
      <c r="A7" s="266"/>
      <c r="B7" s="273"/>
      <c r="C7" s="108" t="s">
        <v>152</v>
      </c>
      <c r="D7" s="22">
        <v>2</v>
      </c>
      <c r="E7" s="161" t="s">
        <v>387</v>
      </c>
      <c r="F7" s="173" t="s">
        <v>544</v>
      </c>
      <c r="G7" s="148"/>
      <c r="H7" s="148"/>
      <c r="I7" s="148"/>
      <c r="J7" s="23"/>
      <c r="K7" s="23"/>
      <c r="L7" s="23"/>
      <c r="M7" s="31">
        <f t="shared" si="0"/>
        <v>0</v>
      </c>
      <c r="N7" s="29"/>
      <c r="O7" s="27"/>
      <c r="Q7" s="24" t="str">
        <f t="shared" ref="Q7:Q89" si="1">IF(O7&gt;0,+F7,"")</f>
        <v/>
      </c>
    </row>
    <row r="8" spans="1:27" ht="65.25" customHeight="1" thickBot="1" x14ac:dyDescent="0.3">
      <c r="A8" s="266"/>
      <c r="B8" s="273"/>
      <c r="C8" s="163" t="s">
        <v>507</v>
      </c>
      <c r="D8" s="22">
        <v>2</v>
      </c>
      <c r="E8" s="161" t="s">
        <v>368</v>
      </c>
      <c r="F8" s="173" t="s">
        <v>425</v>
      </c>
      <c r="G8" s="148" t="s">
        <v>479</v>
      </c>
      <c r="H8" s="148"/>
      <c r="I8" s="148"/>
      <c r="J8" s="23">
        <v>4</v>
      </c>
      <c r="K8" s="23">
        <v>3</v>
      </c>
      <c r="L8" s="23">
        <v>3</v>
      </c>
      <c r="M8" s="31">
        <f t="shared" si="0"/>
        <v>10</v>
      </c>
      <c r="N8" s="29" t="s">
        <v>136</v>
      </c>
      <c r="O8" s="27">
        <v>8</v>
      </c>
      <c r="Q8" s="24" t="str">
        <f t="shared" si="1"/>
        <v>No existe sentido de apropiación de direccionamiento por parte de algunos integrantes de la comunidad educativa.</v>
      </c>
    </row>
    <row r="9" spans="1:27" ht="65.25" customHeight="1" thickBot="1" x14ac:dyDescent="0.3">
      <c r="A9" s="266"/>
      <c r="B9" s="273"/>
      <c r="C9" s="164" t="s">
        <v>153</v>
      </c>
      <c r="D9" s="22">
        <v>1</v>
      </c>
      <c r="E9" s="161" t="s">
        <v>396</v>
      </c>
      <c r="F9" s="173" t="s">
        <v>397</v>
      </c>
      <c r="G9" s="148" t="s">
        <v>388</v>
      </c>
      <c r="H9" s="148"/>
      <c r="I9" s="148"/>
      <c r="J9" s="23"/>
      <c r="K9" s="23"/>
      <c r="L9" s="23"/>
      <c r="M9" s="31">
        <v>0</v>
      </c>
      <c r="N9" s="29"/>
      <c r="O9" s="27"/>
      <c r="Q9" s="24" t="str">
        <f t="shared" si="1"/>
        <v/>
      </c>
    </row>
    <row r="10" spans="1:27" ht="65.25" customHeight="1" thickBot="1" x14ac:dyDescent="0.3">
      <c r="A10" s="266"/>
      <c r="B10" s="272" t="s">
        <v>154</v>
      </c>
      <c r="C10" s="107" t="s">
        <v>155</v>
      </c>
      <c r="D10" s="22">
        <v>3</v>
      </c>
      <c r="E10" s="162" t="s">
        <v>395</v>
      </c>
      <c r="F10" s="173"/>
      <c r="G10" s="148"/>
      <c r="H10" s="148"/>
      <c r="I10" s="148"/>
      <c r="J10" s="23"/>
      <c r="K10" s="23"/>
      <c r="L10" s="23"/>
      <c r="M10" s="31">
        <f t="shared" si="0"/>
        <v>0</v>
      </c>
      <c r="N10" s="29"/>
      <c r="O10" s="27"/>
      <c r="Q10" s="24" t="str">
        <f t="shared" si="1"/>
        <v/>
      </c>
    </row>
    <row r="11" spans="1:27" ht="65.25" customHeight="1" thickBot="1" x14ac:dyDescent="0.3">
      <c r="A11" s="266"/>
      <c r="B11" s="272"/>
      <c r="C11" s="163" t="s">
        <v>499</v>
      </c>
      <c r="D11" s="22">
        <v>2</v>
      </c>
      <c r="E11" s="161" t="s">
        <v>389</v>
      </c>
      <c r="F11" s="173" t="s">
        <v>510</v>
      </c>
      <c r="G11" s="148" t="s">
        <v>484</v>
      </c>
      <c r="H11" s="148"/>
      <c r="I11" s="148"/>
      <c r="J11" s="23">
        <v>4</v>
      </c>
      <c r="K11" s="23">
        <v>4</v>
      </c>
      <c r="L11" s="23">
        <v>4</v>
      </c>
      <c r="M11" s="31">
        <f t="shared" si="0"/>
        <v>12</v>
      </c>
      <c r="N11" s="29" t="s">
        <v>136</v>
      </c>
      <c r="O11" s="27">
        <v>1</v>
      </c>
      <c r="Q11" s="24" t="str">
        <f t="shared" si="1"/>
        <v xml:space="preserve">Los planes de area y proyectos pedagógicos no estan articulados a los nuevos lineamientos y estrategia </v>
      </c>
    </row>
    <row r="12" spans="1:27" ht="65.25" customHeight="1" thickBot="1" x14ac:dyDescent="0.3">
      <c r="A12" s="266"/>
      <c r="B12" s="272"/>
      <c r="C12" s="164" t="s">
        <v>498</v>
      </c>
      <c r="D12" s="22">
        <v>3</v>
      </c>
      <c r="E12" s="161" t="s">
        <v>390</v>
      </c>
      <c r="F12" s="173" t="s">
        <v>545</v>
      </c>
      <c r="G12" s="148"/>
      <c r="H12" s="148"/>
      <c r="I12" s="148"/>
      <c r="J12" s="23"/>
      <c r="K12" s="23"/>
      <c r="L12" s="23"/>
      <c r="M12" s="31">
        <f t="shared" si="0"/>
        <v>0</v>
      </c>
      <c r="N12" s="29"/>
      <c r="O12" s="27"/>
      <c r="Q12" s="24" t="str">
        <f t="shared" si="1"/>
        <v/>
      </c>
    </row>
    <row r="13" spans="1:27" ht="65.25" customHeight="1" thickBot="1" x14ac:dyDescent="0.3">
      <c r="A13" s="266"/>
      <c r="B13" s="272"/>
      <c r="C13" s="108" t="s">
        <v>156</v>
      </c>
      <c r="D13" s="22">
        <v>3</v>
      </c>
      <c r="E13" s="161" t="s">
        <v>391</v>
      </c>
      <c r="F13" s="173" t="s">
        <v>546</v>
      </c>
      <c r="G13" s="148"/>
      <c r="H13" s="148"/>
      <c r="I13" s="148"/>
      <c r="J13" s="23"/>
      <c r="K13" s="23"/>
      <c r="L13" s="23"/>
      <c r="M13" s="31">
        <f t="shared" si="0"/>
        <v>0</v>
      </c>
      <c r="N13" s="29"/>
      <c r="O13" s="27"/>
      <c r="Q13" s="24" t="str">
        <f t="shared" si="1"/>
        <v/>
      </c>
    </row>
    <row r="14" spans="1:27" ht="65.25" customHeight="1" thickBot="1" x14ac:dyDescent="0.3">
      <c r="A14" s="266"/>
      <c r="B14" s="272"/>
      <c r="C14" s="108" t="s">
        <v>157</v>
      </c>
      <c r="D14" s="22">
        <v>3</v>
      </c>
      <c r="E14" s="161" t="s">
        <v>392</v>
      </c>
      <c r="F14" s="173" t="s">
        <v>547</v>
      </c>
      <c r="G14" s="148"/>
      <c r="H14" s="148"/>
      <c r="I14" s="148"/>
      <c r="J14" s="23"/>
      <c r="K14" s="23"/>
      <c r="L14" s="23"/>
      <c r="M14" s="31">
        <f t="shared" si="0"/>
        <v>0</v>
      </c>
      <c r="N14" s="29"/>
      <c r="O14" s="27"/>
      <c r="Q14" s="24" t="str">
        <f t="shared" si="1"/>
        <v/>
      </c>
    </row>
    <row r="15" spans="1:27" ht="65.25" customHeight="1" thickBot="1" x14ac:dyDescent="0.3">
      <c r="A15" s="266"/>
      <c r="B15" s="272" t="s">
        <v>158</v>
      </c>
      <c r="C15" s="165" t="s">
        <v>159</v>
      </c>
      <c r="D15" s="22">
        <v>2</v>
      </c>
      <c r="E15" s="161" t="s">
        <v>393</v>
      </c>
      <c r="F15" s="173" t="s">
        <v>548</v>
      </c>
      <c r="G15" s="148"/>
      <c r="H15" s="148"/>
      <c r="I15" s="148"/>
      <c r="J15" s="23"/>
      <c r="K15" s="23"/>
      <c r="L15" s="23"/>
      <c r="M15" s="31">
        <f t="shared" si="0"/>
        <v>0</v>
      </c>
      <c r="N15" s="29"/>
      <c r="O15" s="27"/>
      <c r="Q15" s="24" t="str">
        <f t="shared" si="1"/>
        <v/>
      </c>
    </row>
    <row r="16" spans="1:27" ht="65.25" customHeight="1" thickBot="1" x14ac:dyDescent="0.3">
      <c r="A16" s="266"/>
      <c r="B16" s="272"/>
      <c r="C16" s="112" t="s">
        <v>160</v>
      </c>
      <c r="D16" s="22">
        <v>3</v>
      </c>
      <c r="E16" s="161" t="s">
        <v>394</v>
      </c>
      <c r="F16" s="173" t="s">
        <v>549</v>
      </c>
      <c r="G16" s="148"/>
      <c r="H16" s="148"/>
      <c r="I16" s="148"/>
      <c r="J16" s="23"/>
      <c r="K16" s="23"/>
      <c r="L16" s="23"/>
      <c r="M16" s="31">
        <f t="shared" si="0"/>
        <v>0</v>
      </c>
      <c r="N16" s="29"/>
      <c r="O16" s="27"/>
      <c r="Q16" s="24"/>
    </row>
    <row r="17" spans="1:17" ht="65.25" customHeight="1" thickBot="1" x14ac:dyDescent="0.3">
      <c r="A17" s="266"/>
      <c r="B17" s="272"/>
      <c r="C17" s="166" t="s">
        <v>161</v>
      </c>
      <c r="D17" s="22">
        <v>2</v>
      </c>
      <c r="E17" s="161" t="s">
        <v>398</v>
      </c>
      <c r="F17" s="173" t="s">
        <v>550</v>
      </c>
      <c r="G17" s="148"/>
      <c r="H17" s="148"/>
      <c r="I17" s="148"/>
      <c r="J17" s="23"/>
      <c r="K17" s="23"/>
      <c r="L17" s="23"/>
      <c r="M17" s="31">
        <f t="shared" si="0"/>
        <v>0</v>
      </c>
      <c r="N17" s="29"/>
      <c r="O17" s="27"/>
      <c r="Q17" s="24"/>
    </row>
    <row r="18" spans="1:17" ht="65.25" customHeight="1" thickBot="1" x14ac:dyDescent="0.3">
      <c r="A18" s="266"/>
      <c r="B18" s="272"/>
      <c r="C18" s="112" t="s">
        <v>162</v>
      </c>
      <c r="D18" s="22">
        <v>2</v>
      </c>
      <c r="E18" s="161" t="s">
        <v>551</v>
      </c>
      <c r="F18" s="173" t="s">
        <v>552</v>
      </c>
      <c r="G18" s="148"/>
      <c r="H18" s="148"/>
      <c r="I18" s="148"/>
      <c r="J18" s="23"/>
      <c r="K18" s="23"/>
      <c r="L18" s="23"/>
      <c r="M18" s="31">
        <f t="shared" si="0"/>
        <v>0</v>
      </c>
      <c r="N18" s="29"/>
      <c r="O18" s="27"/>
      <c r="Q18" s="24"/>
    </row>
    <row r="19" spans="1:17" ht="65.25" customHeight="1" thickBot="1" x14ac:dyDescent="0.3">
      <c r="A19" s="266"/>
      <c r="B19" s="272"/>
      <c r="C19" s="112" t="s">
        <v>163</v>
      </c>
      <c r="D19" s="22">
        <v>1</v>
      </c>
      <c r="E19" s="161" t="s">
        <v>399</v>
      </c>
      <c r="F19" s="173" t="s">
        <v>553</v>
      </c>
      <c r="G19" s="148"/>
      <c r="H19" s="148"/>
      <c r="I19" s="148"/>
      <c r="J19" s="23"/>
      <c r="K19" s="23"/>
      <c r="L19" s="23"/>
      <c r="M19" s="31">
        <f t="shared" si="0"/>
        <v>0</v>
      </c>
      <c r="N19" s="29"/>
      <c r="O19" s="27"/>
      <c r="Q19" s="24"/>
    </row>
    <row r="20" spans="1:17" ht="65.25" customHeight="1" thickBot="1" x14ac:dyDescent="0.3">
      <c r="A20" s="266"/>
      <c r="B20" s="272"/>
      <c r="C20" s="112" t="s">
        <v>164</v>
      </c>
      <c r="D20" s="22">
        <v>2</v>
      </c>
      <c r="E20" s="161" t="s">
        <v>400</v>
      </c>
      <c r="F20" s="173" t="s">
        <v>554</v>
      </c>
      <c r="G20" s="148"/>
      <c r="H20" s="148"/>
      <c r="I20" s="148"/>
      <c r="J20" s="23"/>
      <c r="K20" s="23"/>
      <c r="L20" s="23"/>
      <c r="M20" s="31">
        <f t="shared" si="0"/>
        <v>0</v>
      </c>
      <c r="N20" s="29"/>
      <c r="O20" s="27"/>
      <c r="Q20" s="24"/>
    </row>
    <row r="21" spans="1:17" ht="65.25" customHeight="1" thickBot="1" x14ac:dyDescent="0.3">
      <c r="A21" s="266"/>
      <c r="B21" s="272"/>
      <c r="C21" s="112" t="s">
        <v>165</v>
      </c>
      <c r="D21" s="22">
        <v>3</v>
      </c>
      <c r="E21" s="161" t="s">
        <v>401</v>
      </c>
      <c r="F21" s="173" t="s">
        <v>555</v>
      </c>
      <c r="G21" s="148"/>
      <c r="H21" s="148"/>
      <c r="I21" s="148"/>
      <c r="J21" s="23"/>
      <c r="K21" s="23"/>
      <c r="L21" s="23"/>
      <c r="M21" s="31">
        <f t="shared" si="0"/>
        <v>0</v>
      </c>
      <c r="N21" s="29"/>
      <c r="O21" s="27"/>
      <c r="Q21" s="24"/>
    </row>
    <row r="22" spans="1:17" ht="65.25" customHeight="1" thickBot="1" x14ac:dyDescent="0.3">
      <c r="A22" s="266"/>
      <c r="B22" s="272"/>
      <c r="C22" s="112" t="s">
        <v>166</v>
      </c>
      <c r="D22" s="22">
        <v>2</v>
      </c>
      <c r="E22" s="161" t="s">
        <v>369</v>
      </c>
      <c r="F22" s="173" t="s">
        <v>556</v>
      </c>
      <c r="G22" s="148"/>
      <c r="H22" s="148"/>
      <c r="I22" s="148"/>
      <c r="J22" s="23"/>
      <c r="K22" s="23"/>
      <c r="L22" s="23"/>
      <c r="M22" s="31">
        <f t="shared" si="0"/>
        <v>0</v>
      </c>
      <c r="N22" s="29"/>
      <c r="O22" s="27"/>
      <c r="Q22" s="24"/>
    </row>
    <row r="23" spans="1:17" ht="65.25" customHeight="1" thickBot="1" x14ac:dyDescent="0.3">
      <c r="A23" s="266"/>
      <c r="B23" s="272" t="s">
        <v>167</v>
      </c>
      <c r="C23" s="107" t="s">
        <v>168</v>
      </c>
      <c r="D23" s="22">
        <v>3</v>
      </c>
      <c r="E23" s="161" t="s">
        <v>404</v>
      </c>
      <c r="F23" s="173" t="s">
        <v>557</v>
      </c>
      <c r="G23" s="148"/>
      <c r="H23" s="148"/>
      <c r="I23" s="148"/>
      <c r="J23" s="23"/>
      <c r="K23" s="23"/>
      <c r="L23" s="23"/>
      <c r="M23" s="31">
        <f t="shared" si="0"/>
        <v>0</v>
      </c>
      <c r="N23" s="29"/>
      <c r="O23" s="27"/>
      <c r="Q23" s="24" t="str">
        <f t="shared" si="1"/>
        <v/>
      </c>
    </row>
    <row r="24" spans="1:17" ht="65.25" customHeight="1" thickBot="1" x14ac:dyDescent="0.3">
      <c r="A24" s="266"/>
      <c r="B24" s="273"/>
      <c r="C24" s="108" t="s">
        <v>169</v>
      </c>
      <c r="D24" s="22">
        <v>3</v>
      </c>
      <c r="E24" s="161" t="s">
        <v>402</v>
      </c>
      <c r="F24" s="173" t="s">
        <v>563</v>
      </c>
      <c r="G24" s="148"/>
      <c r="H24" s="148"/>
      <c r="I24" s="148"/>
      <c r="J24" s="23"/>
      <c r="K24" s="23"/>
      <c r="L24" s="23"/>
      <c r="M24" s="31">
        <f t="shared" si="0"/>
        <v>0</v>
      </c>
      <c r="N24" s="29"/>
      <c r="O24" s="27"/>
      <c r="Q24" s="24" t="str">
        <f t="shared" si="1"/>
        <v/>
      </c>
    </row>
    <row r="25" spans="1:17" ht="65.25" customHeight="1" thickBot="1" x14ac:dyDescent="0.3">
      <c r="A25" s="266"/>
      <c r="B25" s="273"/>
      <c r="C25" s="108" t="s">
        <v>170</v>
      </c>
      <c r="D25" s="22">
        <v>3</v>
      </c>
      <c r="E25" s="161" t="s">
        <v>405</v>
      </c>
      <c r="F25" s="173" t="s">
        <v>558</v>
      </c>
      <c r="G25" s="148"/>
      <c r="H25" s="148"/>
      <c r="I25" s="148"/>
      <c r="J25" s="23"/>
      <c r="K25" s="23"/>
      <c r="L25" s="23"/>
      <c r="M25" s="31">
        <f t="shared" si="0"/>
        <v>0</v>
      </c>
      <c r="N25" s="29"/>
      <c r="O25" s="27"/>
      <c r="Q25" s="24" t="str">
        <f t="shared" si="1"/>
        <v/>
      </c>
    </row>
    <row r="26" spans="1:17" ht="65.25" customHeight="1" thickBot="1" x14ac:dyDescent="0.3">
      <c r="A26" s="266"/>
      <c r="B26" s="273"/>
      <c r="C26" s="108" t="s">
        <v>171</v>
      </c>
      <c r="D26" s="22">
        <v>3</v>
      </c>
      <c r="E26" s="161" t="s">
        <v>406</v>
      </c>
      <c r="F26" s="173" t="s">
        <v>559</v>
      </c>
      <c r="G26" s="148"/>
      <c r="H26" s="148"/>
      <c r="I26" s="148"/>
      <c r="J26" s="23"/>
      <c r="K26" s="23"/>
      <c r="L26" s="23"/>
      <c r="M26" s="31">
        <f t="shared" ref="M26:M35" si="2">SUM(J26:L26)</f>
        <v>0</v>
      </c>
      <c r="N26" s="29"/>
      <c r="O26" s="27"/>
      <c r="Q26" s="24" t="str">
        <f t="shared" si="1"/>
        <v/>
      </c>
    </row>
    <row r="27" spans="1:17" ht="65.25" customHeight="1" thickBot="1" x14ac:dyDescent="0.3">
      <c r="A27" s="266"/>
      <c r="B27" s="260" t="s">
        <v>172</v>
      </c>
      <c r="C27" s="107" t="s">
        <v>173</v>
      </c>
      <c r="D27" s="22">
        <v>3</v>
      </c>
      <c r="E27" s="161" t="s">
        <v>407</v>
      </c>
      <c r="F27" s="173" t="s">
        <v>564</v>
      </c>
      <c r="G27" s="148"/>
      <c r="H27" s="148"/>
      <c r="I27" s="148"/>
      <c r="J27" s="23"/>
      <c r="K27" s="23"/>
      <c r="L27" s="23"/>
      <c r="M27" s="31">
        <f t="shared" si="2"/>
        <v>0</v>
      </c>
      <c r="N27" s="29"/>
      <c r="O27" s="27"/>
      <c r="Q27" s="24" t="str">
        <f t="shared" si="1"/>
        <v/>
      </c>
    </row>
    <row r="28" spans="1:17" ht="65.25" customHeight="1" thickBot="1" x14ac:dyDescent="0.3">
      <c r="A28" s="266"/>
      <c r="B28" s="261"/>
      <c r="C28" s="108" t="s">
        <v>174</v>
      </c>
      <c r="D28" s="22">
        <v>3</v>
      </c>
      <c r="E28" s="161" t="s">
        <v>370</v>
      </c>
      <c r="F28" s="173" t="s">
        <v>560</v>
      </c>
      <c r="G28" s="148"/>
      <c r="H28" s="148"/>
      <c r="I28" s="148"/>
      <c r="J28" s="23"/>
      <c r="K28" s="23"/>
      <c r="L28" s="23"/>
      <c r="M28" s="31">
        <f t="shared" si="2"/>
        <v>0</v>
      </c>
      <c r="N28" s="29"/>
      <c r="O28" s="27"/>
      <c r="Q28" s="24" t="str">
        <f t="shared" si="1"/>
        <v/>
      </c>
    </row>
    <row r="29" spans="1:17" ht="65.25" customHeight="1" thickBot="1" x14ac:dyDescent="0.3">
      <c r="A29" s="266"/>
      <c r="B29" s="261"/>
      <c r="C29" s="108" t="s">
        <v>175</v>
      </c>
      <c r="D29" s="22">
        <v>2</v>
      </c>
      <c r="E29" s="161" t="s">
        <v>408</v>
      </c>
      <c r="F29" s="173" t="s">
        <v>561</v>
      </c>
      <c r="G29" s="148"/>
      <c r="H29" s="148"/>
      <c r="I29" s="148"/>
      <c r="J29" s="23"/>
      <c r="K29" s="23"/>
      <c r="L29" s="23"/>
      <c r="M29" s="31">
        <f t="shared" si="2"/>
        <v>0</v>
      </c>
      <c r="N29" s="29"/>
      <c r="O29" s="27"/>
      <c r="Q29" s="24" t="str">
        <f t="shared" si="1"/>
        <v/>
      </c>
    </row>
    <row r="30" spans="1:17" ht="65.25" customHeight="1" thickBot="1" x14ac:dyDescent="0.3">
      <c r="A30" s="266"/>
      <c r="B30" s="261"/>
      <c r="C30" s="108" t="s">
        <v>176</v>
      </c>
      <c r="D30" s="22">
        <v>2</v>
      </c>
      <c r="E30" s="161" t="s">
        <v>371</v>
      </c>
      <c r="F30" s="173" t="s">
        <v>562</v>
      </c>
      <c r="G30" s="148"/>
      <c r="H30" s="148"/>
      <c r="I30" s="148"/>
      <c r="J30" s="23"/>
      <c r="K30" s="23"/>
      <c r="L30" s="23"/>
      <c r="M30" s="31">
        <f t="shared" si="2"/>
        <v>0</v>
      </c>
      <c r="N30" s="29"/>
      <c r="O30" s="27"/>
      <c r="Q30" s="24" t="str">
        <f t="shared" si="1"/>
        <v/>
      </c>
    </row>
    <row r="31" spans="1:17" ht="65.25" customHeight="1" thickBot="1" x14ac:dyDescent="0.3">
      <c r="A31" s="266"/>
      <c r="B31" s="261"/>
      <c r="C31" s="163" t="s">
        <v>565</v>
      </c>
      <c r="D31" s="22">
        <v>2</v>
      </c>
      <c r="E31" s="161" t="s">
        <v>409</v>
      </c>
      <c r="F31" s="148" t="s">
        <v>426</v>
      </c>
      <c r="G31" s="148" t="s">
        <v>427</v>
      </c>
      <c r="H31" s="148"/>
      <c r="I31" s="148"/>
      <c r="J31" s="23">
        <v>3</v>
      </c>
      <c r="K31" s="23">
        <v>4</v>
      </c>
      <c r="L31" s="23">
        <v>4</v>
      </c>
      <c r="M31" s="31">
        <f t="shared" si="2"/>
        <v>11</v>
      </c>
      <c r="N31" s="29" t="s">
        <v>136</v>
      </c>
      <c r="O31" s="27">
        <v>9</v>
      </c>
      <c r="Q31" s="24" t="str">
        <f t="shared" si="1"/>
        <v>El CER no ha definido una manual de convivencia adecuado a las nuevas exigencias de comportamiento actual.</v>
      </c>
    </row>
    <row r="32" spans="1:17" ht="65.25" customHeight="1" thickBot="1" x14ac:dyDescent="0.3">
      <c r="A32" s="266"/>
      <c r="B32" s="261"/>
      <c r="C32" s="108" t="s">
        <v>177</v>
      </c>
      <c r="D32" s="22">
        <v>3</v>
      </c>
      <c r="E32" s="161" t="s">
        <v>410</v>
      </c>
      <c r="F32" s="173" t="s">
        <v>569</v>
      </c>
      <c r="G32" s="148"/>
      <c r="H32" s="148"/>
      <c r="I32" s="148"/>
      <c r="J32" s="23"/>
      <c r="K32" s="23"/>
      <c r="L32" s="23"/>
      <c r="M32" s="31">
        <f t="shared" si="2"/>
        <v>0</v>
      </c>
      <c r="N32" s="29"/>
      <c r="O32" s="27"/>
      <c r="Q32" s="24" t="str">
        <f t="shared" si="1"/>
        <v/>
      </c>
    </row>
    <row r="33" spans="1:17" ht="65.25" customHeight="1" thickBot="1" x14ac:dyDescent="0.3">
      <c r="A33" s="266"/>
      <c r="B33" s="261"/>
      <c r="C33" s="108" t="s">
        <v>178</v>
      </c>
      <c r="D33" s="22">
        <v>3</v>
      </c>
      <c r="E33" s="161" t="s">
        <v>411</v>
      </c>
      <c r="F33" s="173" t="s">
        <v>570</v>
      </c>
      <c r="G33" s="148"/>
      <c r="H33" s="148"/>
      <c r="I33" s="148"/>
      <c r="J33" s="23"/>
      <c r="K33" s="23"/>
      <c r="L33" s="23"/>
      <c r="M33" s="31">
        <f t="shared" si="2"/>
        <v>0</v>
      </c>
      <c r="N33" s="29"/>
      <c r="O33" s="27"/>
      <c r="Q33" s="24"/>
    </row>
    <row r="34" spans="1:17" ht="65.25" customHeight="1" thickBot="1" x14ac:dyDescent="0.3">
      <c r="A34" s="266"/>
      <c r="B34" s="261"/>
      <c r="C34" s="164" t="s">
        <v>179</v>
      </c>
      <c r="D34" s="22">
        <v>2</v>
      </c>
      <c r="E34" s="161" t="s">
        <v>412</v>
      </c>
      <c r="F34" s="173" t="s">
        <v>566</v>
      </c>
      <c r="G34" s="148"/>
      <c r="H34" s="148"/>
      <c r="I34" s="148"/>
      <c r="J34" s="23"/>
      <c r="K34" s="23"/>
      <c r="L34" s="23"/>
      <c r="M34" s="31">
        <f t="shared" si="2"/>
        <v>0</v>
      </c>
      <c r="N34" s="29"/>
      <c r="O34" s="27"/>
      <c r="Q34" s="24"/>
    </row>
    <row r="35" spans="1:17" ht="65.25" customHeight="1" thickBot="1" x14ac:dyDescent="0.3">
      <c r="A35" s="266"/>
      <c r="B35" s="284"/>
      <c r="C35" s="108" t="s">
        <v>180</v>
      </c>
      <c r="D35" s="22">
        <v>3</v>
      </c>
      <c r="E35" s="161" t="s">
        <v>449</v>
      </c>
      <c r="F35" s="173" t="s">
        <v>567</v>
      </c>
      <c r="G35" s="148"/>
      <c r="H35" s="148"/>
      <c r="I35" s="148"/>
      <c r="J35" s="23"/>
      <c r="K35" s="23"/>
      <c r="L35" s="23"/>
      <c r="M35" s="31">
        <f t="shared" si="2"/>
        <v>0</v>
      </c>
      <c r="N35" s="29"/>
      <c r="O35" s="27"/>
      <c r="Q35" s="24" t="str">
        <f t="shared" si="1"/>
        <v/>
      </c>
    </row>
    <row r="36" spans="1:17" ht="65.25" customHeight="1" thickBot="1" x14ac:dyDescent="0.3">
      <c r="A36" s="266"/>
      <c r="B36" s="259" t="s">
        <v>181</v>
      </c>
      <c r="C36" s="107" t="s">
        <v>182</v>
      </c>
      <c r="D36" s="22">
        <v>2</v>
      </c>
      <c r="E36" s="161" t="s">
        <v>450</v>
      </c>
      <c r="F36" s="173" t="s">
        <v>568</v>
      </c>
      <c r="G36" s="148"/>
      <c r="H36" s="148"/>
      <c r="I36" s="148"/>
      <c r="J36" s="23"/>
      <c r="K36" s="23"/>
      <c r="L36" s="23"/>
      <c r="M36" s="31">
        <f t="shared" ref="M36:M41" si="3">SUM(J36:L36)</f>
        <v>0</v>
      </c>
      <c r="N36" s="29"/>
      <c r="O36" s="27"/>
      <c r="Q36" s="24" t="str">
        <f t="shared" si="1"/>
        <v/>
      </c>
    </row>
    <row r="37" spans="1:17" ht="65.25" customHeight="1" thickBot="1" x14ac:dyDescent="0.3">
      <c r="A37" s="266"/>
      <c r="B37" s="260"/>
      <c r="C37" s="108" t="s">
        <v>183</v>
      </c>
      <c r="D37" s="22">
        <v>3</v>
      </c>
      <c r="E37" s="161" t="s">
        <v>414</v>
      </c>
      <c r="F37" s="173"/>
      <c r="G37" s="148"/>
      <c r="H37" s="148"/>
      <c r="I37" s="148"/>
      <c r="J37" s="23"/>
      <c r="K37" s="23"/>
      <c r="L37" s="23"/>
      <c r="M37" s="31">
        <f t="shared" si="3"/>
        <v>0</v>
      </c>
      <c r="N37" s="29"/>
      <c r="O37" s="27"/>
      <c r="Q37" s="24"/>
    </row>
    <row r="38" spans="1:17" ht="65.25" customHeight="1" thickBot="1" x14ac:dyDescent="0.3">
      <c r="A38" s="266"/>
      <c r="B38" s="260"/>
      <c r="C38" s="108" t="s">
        <v>184</v>
      </c>
      <c r="D38" s="22">
        <v>3</v>
      </c>
      <c r="E38" s="161" t="s">
        <v>413</v>
      </c>
      <c r="F38" s="173"/>
      <c r="G38" s="148"/>
      <c r="H38" s="148"/>
      <c r="I38" s="148"/>
      <c r="J38" s="23"/>
      <c r="K38" s="23"/>
      <c r="L38" s="23"/>
      <c r="M38" s="31">
        <f t="shared" si="3"/>
        <v>0</v>
      </c>
      <c r="N38" s="29"/>
      <c r="O38" s="27"/>
      <c r="Q38" s="24"/>
    </row>
    <row r="39" spans="1:17" ht="65.25" customHeight="1" thickBot="1" x14ac:dyDescent="0.3">
      <c r="A39" s="267"/>
      <c r="B39" s="261"/>
      <c r="C39" s="108" t="s">
        <v>185</v>
      </c>
      <c r="D39" s="22">
        <v>2</v>
      </c>
      <c r="E39" s="161" t="s">
        <v>415</v>
      </c>
      <c r="F39" s="173"/>
      <c r="G39" s="148"/>
      <c r="H39" s="148"/>
      <c r="I39" s="148"/>
      <c r="J39" s="23"/>
      <c r="K39" s="23"/>
      <c r="L39" s="23"/>
      <c r="M39" s="31">
        <f t="shared" si="3"/>
        <v>0</v>
      </c>
      <c r="N39" s="29"/>
      <c r="O39" s="27"/>
      <c r="Q39" s="24" t="str">
        <f t="shared" si="1"/>
        <v/>
      </c>
    </row>
    <row r="40" spans="1:17" ht="65.25" customHeight="1" thickBot="1" x14ac:dyDescent="0.3">
      <c r="A40" s="254" t="s">
        <v>186</v>
      </c>
      <c r="B40" s="256" t="s">
        <v>187</v>
      </c>
      <c r="C40" s="167" t="s">
        <v>500</v>
      </c>
      <c r="D40" s="22">
        <v>2</v>
      </c>
      <c r="E40" s="161" t="s">
        <v>483</v>
      </c>
      <c r="F40" s="148"/>
      <c r="G40" s="148"/>
      <c r="H40" s="148"/>
      <c r="I40" s="148"/>
      <c r="J40" s="117"/>
      <c r="K40" s="117"/>
      <c r="L40" s="117"/>
      <c r="M40" s="31">
        <v>12</v>
      </c>
      <c r="N40" s="29"/>
      <c r="O40" s="118"/>
      <c r="Q40" s="24" t="str">
        <f t="shared" si="1"/>
        <v/>
      </c>
    </row>
    <row r="41" spans="1:17" ht="65.25" customHeight="1" thickBot="1" x14ac:dyDescent="0.3">
      <c r="A41" s="255"/>
      <c r="B41" s="257"/>
      <c r="C41" s="108" t="s">
        <v>188</v>
      </c>
      <c r="D41" s="119">
        <v>3</v>
      </c>
      <c r="E41" s="161" t="s">
        <v>416</v>
      </c>
      <c r="F41" s="148"/>
      <c r="G41" s="148"/>
      <c r="H41" s="148"/>
      <c r="I41" s="148"/>
      <c r="J41" s="120"/>
      <c r="K41" s="120"/>
      <c r="L41" s="120"/>
      <c r="M41" s="121">
        <f t="shared" si="3"/>
        <v>0</v>
      </c>
      <c r="N41" s="122"/>
      <c r="O41" s="123"/>
      <c r="Q41" s="24" t="str">
        <f t="shared" si="1"/>
        <v/>
      </c>
    </row>
    <row r="42" spans="1:17" ht="65.25" customHeight="1" thickBot="1" x14ac:dyDescent="0.3">
      <c r="A42" s="255"/>
      <c r="B42" s="257"/>
      <c r="C42" s="108" t="s">
        <v>189</v>
      </c>
      <c r="D42" s="22">
        <v>3</v>
      </c>
      <c r="E42" s="161" t="s">
        <v>372</v>
      </c>
      <c r="F42" s="148"/>
      <c r="G42" s="148"/>
      <c r="H42" s="148"/>
      <c r="I42" s="148"/>
      <c r="J42" s="117"/>
      <c r="K42" s="117"/>
      <c r="L42" s="117"/>
      <c r="M42" s="31">
        <f t="shared" ref="M42:M48" si="4">SUM(J42:L42)</f>
        <v>0</v>
      </c>
      <c r="N42" s="29"/>
      <c r="O42" s="118"/>
      <c r="Q42" s="24"/>
    </row>
    <row r="43" spans="1:17" ht="65.25" customHeight="1" thickBot="1" x14ac:dyDescent="0.3">
      <c r="A43" s="255"/>
      <c r="B43" s="257"/>
      <c r="C43" s="108" t="s">
        <v>190</v>
      </c>
      <c r="D43" s="22">
        <v>3</v>
      </c>
      <c r="E43" s="161" t="s">
        <v>417</v>
      </c>
      <c r="F43" s="148"/>
      <c r="G43" s="148"/>
      <c r="H43" s="148"/>
      <c r="I43" s="148"/>
      <c r="J43" s="117"/>
      <c r="K43" s="117"/>
      <c r="L43" s="117"/>
      <c r="M43" s="31">
        <f t="shared" si="4"/>
        <v>0</v>
      </c>
      <c r="N43" s="29"/>
      <c r="O43" s="118"/>
      <c r="Q43" s="24"/>
    </row>
    <row r="44" spans="1:17" ht="65.25" customHeight="1" thickBot="1" x14ac:dyDescent="0.3">
      <c r="A44" s="255"/>
      <c r="B44" s="257"/>
      <c r="C44" s="108" t="s">
        <v>191</v>
      </c>
      <c r="D44" s="22">
        <v>3</v>
      </c>
      <c r="E44" s="161" t="s">
        <v>451</v>
      </c>
      <c r="F44" s="148"/>
      <c r="G44" s="148"/>
      <c r="H44" s="148"/>
      <c r="I44" s="148"/>
      <c r="J44" s="117"/>
      <c r="K44" s="117"/>
      <c r="L44" s="117"/>
      <c r="M44" s="31">
        <f t="shared" si="4"/>
        <v>0</v>
      </c>
      <c r="N44" s="29"/>
      <c r="O44" s="118"/>
      <c r="Q44" s="24" t="str">
        <f t="shared" si="1"/>
        <v/>
      </c>
    </row>
    <row r="45" spans="1:17" ht="65.25" customHeight="1" thickBot="1" x14ac:dyDescent="0.3">
      <c r="A45" s="255"/>
      <c r="B45" s="256" t="s">
        <v>192</v>
      </c>
      <c r="C45" s="107" t="s">
        <v>193</v>
      </c>
      <c r="D45" s="22">
        <v>3</v>
      </c>
      <c r="E45" s="161" t="s">
        <v>373</v>
      </c>
      <c r="F45" s="148"/>
      <c r="G45" s="148"/>
      <c r="H45" s="148"/>
      <c r="I45" s="148"/>
      <c r="J45" s="117"/>
      <c r="K45" s="117"/>
      <c r="L45" s="117"/>
      <c r="M45" s="31">
        <f t="shared" si="4"/>
        <v>0</v>
      </c>
      <c r="N45" s="29"/>
      <c r="O45" s="118"/>
      <c r="Q45" s="24" t="str">
        <f t="shared" si="1"/>
        <v/>
      </c>
    </row>
    <row r="46" spans="1:17" ht="65.25" customHeight="1" thickBot="1" x14ac:dyDescent="0.3">
      <c r="A46" s="255"/>
      <c r="B46" s="257"/>
      <c r="C46" s="108" t="s">
        <v>194</v>
      </c>
      <c r="D46" s="22">
        <v>3</v>
      </c>
      <c r="E46" s="161" t="s">
        <v>374</v>
      </c>
      <c r="F46" s="148"/>
      <c r="G46" s="148"/>
      <c r="H46" s="148"/>
      <c r="I46" s="148"/>
      <c r="J46" s="117"/>
      <c r="K46" s="117"/>
      <c r="L46" s="117"/>
      <c r="M46" s="31">
        <f t="shared" si="4"/>
        <v>0</v>
      </c>
      <c r="N46" s="29"/>
      <c r="O46" s="118"/>
      <c r="Q46" s="24" t="str">
        <f t="shared" si="1"/>
        <v/>
      </c>
    </row>
    <row r="47" spans="1:17" ht="65.25" customHeight="1" thickBot="1" x14ac:dyDescent="0.3">
      <c r="A47" s="255"/>
      <c r="B47" s="257"/>
      <c r="C47" s="163" t="s">
        <v>502</v>
      </c>
      <c r="D47" s="22">
        <v>2</v>
      </c>
      <c r="E47" s="161" t="s">
        <v>419</v>
      </c>
      <c r="F47" s="148" t="s">
        <v>428</v>
      </c>
      <c r="G47" s="148" t="s">
        <v>429</v>
      </c>
      <c r="H47" s="148"/>
      <c r="I47" s="148"/>
      <c r="J47" s="117">
        <v>4</v>
      </c>
      <c r="K47" s="117">
        <v>3</v>
      </c>
      <c r="L47" s="117">
        <v>4</v>
      </c>
      <c r="M47" s="31">
        <f t="shared" si="4"/>
        <v>11</v>
      </c>
      <c r="N47" s="29" t="s">
        <v>136</v>
      </c>
      <c r="O47" s="118">
        <v>2</v>
      </c>
      <c r="Q47" s="24" t="str">
        <f t="shared" si="1"/>
        <v>No se cuenta con el uso adecuado de las TIC y materiales didácticos para el aprendizaje.</v>
      </c>
    </row>
    <row r="48" spans="1:17" ht="65.25" customHeight="1" thickBot="1" x14ac:dyDescent="0.3">
      <c r="A48" s="255"/>
      <c r="B48" s="257"/>
      <c r="C48" s="108" t="s">
        <v>195</v>
      </c>
      <c r="D48" s="22">
        <v>3</v>
      </c>
      <c r="E48" s="161" t="s">
        <v>420</v>
      </c>
      <c r="F48" s="148"/>
      <c r="G48" s="148"/>
      <c r="H48" s="148"/>
      <c r="I48" s="148"/>
      <c r="J48" s="117"/>
      <c r="K48" s="117"/>
      <c r="L48" s="117"/>
      <c r="M48" s="31">
        <f t="shared" si="4"/>
        <v>0</v>
      </c>
      <c r="N48" s="29"/>
      <c r="O48" s="118"/>
      <c r="Q48" s="24" t="str">
        <f t="shared" si="1"/>
        <v/>
      </c>
    </row>
    <row r="49" spans="1:17" ht="65.25" customHeight="1" thickBot="1" x14ac:dyDescent="0.3">
      <c r="A49" s="255"/>
      <c r="B49" s="256" t="s">
        <v>196</v>
      </c>
      <c r="C49" s="107" t="s">
        <v>197</v>
      </c>
      <c r="D49" s="22">
        <v>3</v>
      </c>
      <c r="E49" s="161" t="s">
        <v>375</v>
      </c>
      <c r="F49" s="148"/>
      <c r="G49" s="148"/>
      <c r="H49" s="148"/>
      <c r="I49" s="148"/>
      <c r="J49" s="23"/>
      <c r="K49" s="23"/>
      <c r="L49" s="23"/>
      <c r="M49" s="31">
        <f>SUM(J49:L49)</f>
        <v>0</v>
      </c>
      <c r="N49" s="29"/>
      <c r="O49" s="27"/>
      <c r="Q49" s="24" t="str">
        <f t="shared" si="1"/>
        <v/>
      </c>
    </row>
    <row r="50" spans="1:17" ht="65.25" customHeight="1" thickBot="1" x14ac:dyDescent="0.3">
      <c r="A50" s="255"/>
      <c r="B50" s="256"/>
      <c r="C50" s="164" t="s">
        <v>198</v>
      </c>
      <c r="D50" s="22">
        <v>2</v>
      </c>
      <c r="E50" s="161" t="s">
        <v>421</v>
      </c>
      <c r="F50" s="148"/>
      <c r="G50" s="148"/>
      <c r="H50" s="148"/>
      <c r="I50" s="148"/>
      <c r="J50" s="23"/>
      <c r="K50" s="23"/>
      <c r="L50" s="23"/>
      <c r="M50" s="31">
        <f>SUM(J50:L50)</f>
        <v>0</v>
      </c>
      <c r="N50" s="29"/>
      <c r="O50" s="27"/>
      <c r="Q50" s="24" t="str">
        <f t="shared" si="1"/>
        <v/>
      </c>
    </row>
    <row r="51" spans="1:17" ht="65.25" customHeight="1" thickBot="1" x14ac:dyDescent="0.3">
      <c r="A51" s="255"/>
      <c r="B51" s="256"/>
      <c r="C51" s="108" t="s">
        <v>199</v>
      </c>
      <c r="D51" s="22">
        <v>2</v>
      </c>
      <c r="E51" s="161" t="s">
        <v>376</v>
      </c>
      <c r="F51" s="148"/>
      <c r="G51" s="148"/>
      <c r="H51" s="148"/>
      <c r="I51" s="148"/>
      <c r="J51" s="23"/>
      <c r="K51" s="23"/>
      <c r="L51" s="23"/>
      <c r="M51" s="31">
        <f>SUM(J51:L51)</f>
        <v>0</v>
      </c>
      <c r="N51" s="29"/>
      <c r="O51" s="27"/>
      <c r="Q51" s="24" t="str">
        <f t="shared" si="1"/>
        <v/>
      </c>
    </row>
    <row r="52" spans="1:17" ht="65.25" customHeight="1" thickBot="1" x14ac:dyDescent="0.3">
      <c r="A52" s="255"/>
      <c r="B52" s="256"/>
      <c r="C52" s="108" t="s">
        <v>200</v>
      </c>
      <c r="D52" s="22">
        <v>3</v>
      </c>
      <c r="E52" s="161" t="s">
        <v>422</v>
      </c>
      <c r="F52" s="148"/>
      <c r="G52" s="148"/>
      <c r="H52" s="148"/>
      <c r="I52" s="148"/>
      <c r="J52" s="23"/>
      <c r="K52" s="23"/>
      <c r="L52" s="23"/>
      <c r="M52" s="31">
        <f>SUM(J52:L52)</f>
        <v>0</v>
      </c>
      <c r="N52" s="29"/>
      <c r="O52" s="27"/>
      <c r="Q52" s="24" t="str">
        <f t="shared" si="1"/>
        <v/>
      </c>
    </row>
    <row r="53" spans="1:17" ht="65.25" customHeight="1" thickBot="1" x14ac:dyDescent="0.3">
      <c r="A53" s="255"/>
      <c r="B53" s="263" t="s">
        <v>201</v>
      </c>
      <c r="C53" s="107" t="s">
        <v>202</v>
      </c>
      <c r="D53" s="22">
        <v>3</v>
      </c>
      <c r="E53" s="161" t="s">
        <v>377</v>
      </c>
      <c r="F53" s="148"/>
      <c r="G53" s="148"/>
      <c r="H53" s="148"/>
      <c r="I53" s="148"/>
      <c r="J53" s="23"/>
      <c r="K53" s="23"/>
      <c r="L53" s="23"/>
      <c r="M53" s="31">
        <f t="shared" ref="M53:M58" si="5">SUM(J53:L53)</f>
        <v>0</v>
      </c>
      <c r="N53" s="29"/>
      <c r="O53" s="118"/>
      <c r="Q53" s="24" t="str">
        <f t="shared" si="1"/>
        <v/>
      </c>
    </row>
    <row r="54" spans="1:17" ht="65.25" customHeight="1" thickBot="1" x14ac:dyDescent="0.3">
      <c r="A54" s="255"/>
      <c r="B54" s="264"/>
      <c r="C54" s="163" t="s">
        <v>506</v>
      </c>
      <c r="D54" s="124">
        <v>3</v>
      </c>
      <c r="E54" s="161" t="s">
        <v>378</v>
      </c>
      <c r="F54" s="148" t="s">
        <v>430</v>
      </c>
      <c r="G54" s="148" t="s">
        <v>431</v>
      </c>
      <c r="H54" s="148"/>
      <c r="I54" s="148"/>
      <c r="J54" s="125">
        <v>4</v>
      </c>
      <c r="K54" s="125">
        <v>4</v>
      </c>
      <c r="L54" s="125">
        <v>4</v>
      </c>
      <c r="M54" s="126">
        <f t="shared" si="5"/>
        <v>12</v>
      </c>
      <c r="N54" s="127" t="s">
        <v>136</v>
      </c>
      <c r="O54" s="128">
        <v>6</v>
      </c>
      <c r="Q54" s="24" t="str">
        <f t="shared" si="1"/>
        <v>Uso pedagógico esporadico para el mejoramiento de las pruebas externas por parte de algunos docentes.</v>
      </c>
    </row>
    <row r="55" spans="1:17" ht="65.25" customHeight="1" thickBot="1" x14ac:dyDescent="0.3">
      <c r="A55" s="255"/>
      <c r="B55" s="264"/>
      <c r="C55" s="108" t="s">
        <v>203</v>
      </c>
      <c r="D55" s="22">
        <v>3</v>
      </c>
      <c r="E55" s="161" t="s">
        <v>423</v>
      </c>
      <c r="F55" s="148"/>
      <c r="G55" s="148"/>
      <c r="H55" s="148"/>
      <c r="I55" s="148"/>
      <c r="J55" s="117"/>
      <c r="K55" s="117"/>
      <c r="L55" s="117"/>
      <c r="M55" s="31">
        <f t="shared" si="5"/>
        <v>0</v>
      </c>
      <c r="N55" s="29"/>
      <c r="O55" s="118"/>
      <c r="Q55" s="24" t="str">
        <f t="shared" si="1"/>
        <v/>
      </c>
    </row>
    <row r="56" spans="1:17" ht="65.25" customHeight="1" thickBot="1" x14ac:dyDescent="0.3">
      <c r="A56" s="255"/>
      <c r="B56" s="264"/>
      <c r="C56" s="108" t="s">
        <v>204</v>
      </c>
      <c r="D56" s="22">
        <v>3</v>
      </c>
      <c r="E56" s="161" t="s">
        <v>379</v>
      </c>
      <c r="F56" s="148"/>
      <c r="G56" s="148"/>
      <c r="H56" s="148"/>
      <c r="I56" s="148"/>
      <c r="J56" s="117"/>
      <c r="K56" s="117"/>
      <c r="L56" s="117"/>
      <c r="M56" s="31">
        <f t="shared" si="5"/>
        <v>0</v>
      </c>
      <c r="N56" s="29"/>
      <c r="O56" s="118"/>
      <c r="Q56" s="24" t="str">
        <f t="shared" si="1"/>
        <v/>
      </c>
    </row>
    <row r="57" spans="1:17" ht="65.25" customHeight="1" thickBot="1" x14ac:dyDescent="0.3">
      <c r="A57" s="255"/>
      <c r="B57" s="264"/>
      <c r="C57" s="163" t="s">
        <v>505</v>
      </c>
      <c r="D57" s="22">
        <v>3</v>
      </c>
      <c r="E57" s="161" t="s">
        <v>630</v>
      </c>
      <c r="F57" s="173" t="s">
        <v>485</v>
      </c>
      <c r="G57" s="173" t="s">
        <v>486</v>
      </c>
      <c r="H57" s="148"/>
      <c r="I57" s="148"/>
      <c r="J57" s="117">
        <v>4</v>
      </c>
      <c r="K57" s="117">
        <v>3</v>
      </c>
      <c r="L57" s="117">
        <v>3</v>
      </c>
      <c r="M57" s="31">
        <f t="shared" si="5"/>
        <v>10</v>
      </c>
      <c r="N57" s="29" t="s">
        <v>136</v>
      </c>
      <c r="O57" s="118">
        <v>7</v>
      </c>
      <c r="Q57" s="24" t="str">
        <f t="shared" si="1"/>
        <v>No se ha unificado mecanismos de seguimiento para el apoyo de estudiantes con problemas de aprendizaje</v>
      </c>
    </row>
    <row r="58" spans="1:17" ht="65.25" customHeight="1" thickBot="1" x14ac:dyDescent="0.3">
      <c r="A58" s="255"/>
      <c r="B58" s="264"/>
      <c r="C58" s="108" t="s">
        <v>205</v>
      </c>
      <c r="D58" s="22">
        <v>1</v>
      </c>
      <c r="E58" s="161" t="s">
        <v>424</v>
      </c>
      <c r="F58" s="148"/>
      <c r="G58" s="148"/>
      <c r="H58" s="148"/>
      <c r="I58" s="148"/>
      <c r="J58" s="117"/>
      <c r="K58" s="117"/>
      <c r="L58" s="117"/>
      <c r="M58" s="31">
        <f t="shared" si="5"/>
        <v>0</v>
      </c>
      <c r="N58" s="29"/>
      <c r="O58" s="118"/>
      <c r="Q58" s="24" t="str">
        <f t="shared" si="1"/>
        <v/>
      </c>
    </row>
    <row r="59" spans="1:17" ht="65.25" customHeight="1" thickBot="1" x14ac:dyDescent="0.3">
      <c r="A59" s="280" t="s">
        <v>206</v>
      </c>
      <c r="B59" s="256" t="s">
        <v>207</v>
      </c>
      <c r="C59" s="107" t="s">
        <v>208</v>
      </c>
      <c r="D59" s="22">
        <v>3</v>
      </c>
      <c r="E59" s="161" t="s">
        <v>432</v>
      </c>
      <c r="F59" s="148"/>
      <c r="G59" s="148"/>
      <c r="H59" s="148"/>
      <c r="I59" s="148"/>
      <c r="J59" s="23"/>
      <c r="K59" s="23"/>
      <c r="L59" s="23"/>
      <c r="M59" s="31">
        <f t="shared" ref="M59:M94" si="6">SUM(J59:L59)</f>
        <v>0</v>
      </c>
      <c r="N59" s="29"/>
      <c r="O59" s="27"/>
      <c r="Q59" s="24" t="str">
        <f t="shared" si="1"/>
        <v/>
      </c>
    </row>
    <row r="60" spans="1:17" ht="65.25" customHeight="1" thickBot="1" x14ac:dyDescent="0.3">
      <c r="A60" s="280"/>
      <c r="B60" s="257"/>
      <c r="C60" s="108" t="s">
        <v>209</v>
      </c>
      <c r="D60" s="22">
        <v>3</v>
      </c>
      <c r="E60" s="161" t="s">
        <v>433</v>
      </c>
      <c r="F60" s="148"/>
      <c r="G60" s="148"/>
      <c r="H60" s="148"/>
      <c r="I60" s="148"/>
      <c r="J60" s="23"/>
      <c r="K60" s="23"/>
      <c r="L60" s="23"/>
      <c r="M60" s="31">
        <f t="shared" si="6"/>
        <v>0</v>
      </c>
      <c r="N60" s="29"/>
      <c r="O60" s="27"/>
      <c r="Q60" s="24" t="str">
        <f t="shared" si="1"/>
        <v/>
      </c>
    </row>
    <row r="61" spans="1:17" ht="65.25" customHeight="1" thickBot="1" x14ac:dyDescent="0.3">
      <c r="A61" s="280"/>
      <c r="B61" s="257"/>
      <c r="C61" s="108" t="s">
        <v>210</v>
      </c>
      <c r="D61" s="22">
        <v>3</v>
      </c>
      <c r="E61" s="161" t="s">
        <v>452</v>
      </c>
      <c r="F61" s="148"/>
      <c r="G61" s="148"/>
      <c r="H61" s="148"/>
      <c r="I61" s="148"/>
      <c r="J61" s="23"/>
      <c r="K61" s="23"/>
      <c r="L61" s="23"/>
      <c r="M61" s="31">
        <f t="shared" si="6"/>
        <v>0</v>
      </c>
      <c r="N61" s="29"/>
      <c r="O61" s="27"/>
      <c r="Q61" s="24" t="str">
        <f t="shared" si="1"/>
        <v/>
      </c>
    </row>
    <row r="62" spans="1:17" ht="65.25" customHeight="1" thickBot="1" x14ac:dyDescent="0.3">
      <c r="A62" s="280"/>
      <c r="B62" s="256" t="s">
        <v>211</v>
      </c>
      <c r="C62" s="107" t="s">
        <v>212</v>
      </c>
      <c r="D62" s="22">
        <v>3</v>
      </c>
      <c r="E62" s="161" t="s">
        <v>434</v>
      </c>
      <c r="F62" s="148"/>
      <c r="G62" s="148"/>
      <c r="H62" s="148"/>
      <c r="I62" s="148"/>
      <c r="J62" s="23"/>
      <c r="K62" s="23"/>
      <c r="L62" s="23"/>
      <c r="M62" s="31">
        <f t="shared" si="6"/>
        <v>0</v>
      </c>
      <c r="N62" s="29"/>
      <c r="O62" s="27"/>
      <c r="Q62" s="24" t="str">
        <f t="shared" si="1"/>
        <v/>
      </c>
    </row>
    <row r="63" spans="1:17" ht="65.25" customHeight="1" thickBot="1" x14ac:dyDescent="0.3">
      <c r="A63" s="280"/>
      <c r="B63" s="256"/>
      <c r="C63" s="163" t="s">
        <v>509</v>
      </c>
      <c r="D63" s="22">
        <v>2</v>
      </c>
      <c r="E63" s="161" t="s">
        <v>572</v>
      </c>
      <c r="F63" s="173" t="s">
        <v>573</v>
      </c>
      <c r="G63" s="173" t="s">
        <v>571</v>
      </c>
      <c r="H63" s="148"/>
      <c r="I63" s="148"/>
      <c r="J63" s="23">
        <v>4</v>
      </c>
      <c r="K63" s="23">
        <v>3</v>
      </c>
      <c r="L63" s="23">
        <v>3</v>
      </c>
      <c r="M63" s="31">
        <f t="shared" si="6"/>
        <v>10</v>
      </c>
      <c r="N63" s="29" t="s">
        <v>136</v>
      </c>
      <c r="O63" s="27">
        <v>11</v>
      </c>
      <c r="Q63" s="24"/>
    </row>
    <row r="64" spans="1:17" ht="65.25" customHeight="1" thickBot="1" x14ac:dyDescent="0.3">
      <c r="A64" s="280"/>
      <c r="B64" s="256"/>
      <c r="C64" s="108" t="s">
        <v>213</v>
      </c>
      <c r="D64" s="22">
        <v>3</v>
      </c>
      <c r="E64" s="161" t="s">
        <v>435</v>
      </c>
      <c r="F64" s="148"/>
      <c r="G64" s="148"/>
      <c r="H64" s="148"/>
      <c r="I64" s="148"/>
      <c r="J64" s="23"/>
      <c r="K64" s="23"/>
      <c r="L64" s="23"/>
      <c r="M64" s="31">
        <f t="shared" si="6"/>
        <v>0</v>
      </c>
      <c r="N64" s="29"/>
      <c r="O64" s="27"/>
      <c r="Q64" s="24"/>
    </row>
    <row r="65" spans="1:17" ht="65.25" customHeight="1" thickBot="1" x14ac:dyDescent="0.3">
      <c r="A65" s="280"/>
      <c r="B65" s="256"/>
      <c r="C65" s="108" t="s">
        <v>214</v>
      </c>
      <c r="D65" s="22">
        <v>3</v>
      </c>
      <c r="E65" s="161" t="s">
        <v>436</v>
      </c>
      <c r="F65" s="148"/>
      <c r="G65" s="148"/>
      <c r="H65" s="148"/>
      <c r="I65" s="148"/>
      <c r="J65" s="47"/>
      <c r="K65" s="47"/>
      <c r="L65" s="47"/>
      <c r="M65" s="31">
        <f t="shared" si="6"/>
        <v>0</v>
      </c>
      <c r="N65" s="48"/>
      <c r="O65" s="49"/>
      <c r="Q65" s="24"/>
    </row>
    <row r="66" spans="1:17" ht="65.25" customHeight="1" thickBot="1" x14ac:dyDescent="0.3">
      <c r="A66" s="280"/>
      <c r="B66" s="256"/>
      <c r="C66" s="108" t="s">
        <v>215</v>
      </c>
      <c r="D66" s="22">
        <v>3</v>
      </c>
      <c r="E66" s="161" t="s">
        <v>437</v>
      </c>
      <c r="F66" s="148"/>
      <c r="G66" s="148"/>
      <c r="H66" s="148"/>
      <c r="I66" s="148"/>
      <c r="J66" s="23"/>
      <c r="K66" s="23"/>
      <c r="L66" s="23"/>
      <c r="M66" s="31">
        <f t="shared" si="6"/>
        <v>0</v>
      </c>
      <c r="N66" s="29"/>
      <c r="O66" s="27"/>
      <c r="Q66" s="24"/>
    </row>
    <row r="67" spans="1:17" ht="65.25" customHeight="1" thickBot="1" x14ac:dyDescent="0.3">
      <c r="A67" s="280"/>
      <c r="B67" s="257"/>
      <c r="C67" s="163" t="s">
        <v>504</v>
      </c>
      <c r="D67" s="22">
        <v>3</v>
      </c>
      <c r="E67" s="161" t="s">
        <v>438</v>
      </c>
      <c r="F67" s="148" t="s">
        <v>480</v>
      </c>
      <c r="G67" s="148" t="s">
        <v>481</v>
      </c>
      <c r="H67" s="148"/>
      <c r="I67" s="148"/>
      <c r="J67" s="23">
        <v>4</v>
      </c>
      <c r="K67" s="23">
        <v>3</v>
      </c>
      <c r="L67" s="23">
        <v>3</v>
      </c>
      <c r="M67" s="31">
        <f t="shared" si="6"/>
        <v>10</v>
      </c>
      <c r="N67" s="29" t="s">
        <v>136</v>
      </c>
      <c r="O67" s="27">
        <v>4</v>
      </c>
      <c r="Q67" s="24" t="str">
        <f t="shared" si="1"/>
        <v>Los recursos financieron no permite realizar periodicamente el mantenimiento de equipos  y materiales de aprendizaje en cada una de las sedes</v>
      </c>
    </row>
    <row r="68" spans="1:17" ht="65.25" customHeight="1" thickBot="1" x14ac:dyDescent="0.3">
      <c r="A68" s="280"/>
      <c r="B68" s="257"/>
      <c r="C68" s="164" t="s">
        <v>216</v>
      </c>
      <c r="D68" s="22">
        <v>1</v>
      </c>
      <c r="E68" s="161" t="s">
        <v>439</v>
      </c>
      <c r="F68" s="148"/>
      <c r="G68" s="148"/>
      <c r="H68" s="148"/>
      <c r="I68" s="148"/>
      <c r="J68" s="23"/>
      <c r="K68" s="23"/>
      <c r="L68" s="23"/>
      <c r="M68" s="31">
        <f t="shared" si="6"/>
        <v>0</v>
      </c>
      <c r="N68" s="29"/>
      <c r="O68" s="27"/>
      <c r="Q68" s="24" t="str">
        <f t="shared" si="1"/>
        <v/>
      </c>
    </row>
    <row r="69" spans="1:17" ht="65.25" customHeight="1" thickBot="1" x14ac:dyDescent="0.3">
      <c r="A69" s="280"/>
      <c r="B69" s="256" t="s">
        <v>217</v>
      </c>
      <c r="C69" s="113" t="s">
        <v>218</v>
      </c>
      <c r="D69" s="22">
        <v>3</v>
      </c>
      <c r="E69" s="161" t="s">
        <v>440</v>
      </c>
      <c r="F69" s="148"/>
      <c r="G69" s="148"/>
      <c r="H69" s="148"/>
      <c r="I69" s="148"/>
      <c r="J69" s="23"/>
      <c r="K69" s="23"/>
      <c r="L69" s="23"/>
      <c r="M69" s="31">
        <f t="shared" si="6"/>
        <v>0</v>
      </c>
      <c r="N69" s="29"/>
      <c r="O69" s="27"/>
      <c r="Q69" s="24" t="str">
        <f t="shared" si="1"/>
        <v/>
      </c>
    </row>
    <row r="70" spans="1:17" ht="65.25" customHeight="1" thickBot="1" x14ac:dyDescent="0.3">
      <c r="A70" s="280"/>
      <c r="B70" s="257"/>
      <c r="C70" s="114" t="s">
        <v>219</v>
      </c>
      <c r="D70" s="22">
        <v>2</v>
      </c>
      <c r="E70" s="161" t="s">
        <v>441</v>
      </c>
      <c r="F70" s="148"/>
      <c r="G70" s="148"/>
      <c r="H70" s="148"/>
      <c r="I70" s="148"/>
      <c r="J70" s="23"/>
      <c r="K70" s="23"/>
      <c r="L70" s="23"/>
      <c r="M70" s="31">
        <f t="shared" si="6"/>
        <v>0</v>
      </c>
      <c r="N70" s="29"/>
      <c r="O70" s="27"/>
      <c r="Q70" s="24" t="str">
        <f t="shared" si="1"/>
        <v/>
      </c>
    </row>
    <row r="71" spans="1:17" ht="65.25" customHeight="1" thickBot="1" x14ac:dyDescent="0.3">
      <c r="A71" s="280"/>
      <c r="B71" s="256" t="s">
        <v>220</v>
      </c>
      <c r="C71" s="107" t="s">
        <v>221</v>
      </c>
      <c r="D71" s="22">
        <v>3</v>
      </c>
      <c r="E71" s="161" t="s">
        <v>442</v>
      </c>
      <c r="F71" s="148"/>
      <c r="G71" s="148"/>
      <c r="H71" s="148"/>
      <c r="I71" s="148"/>
      <c r="J71" s="23"/>
      <c r="K71" s="23"/>
      <c r="L71" s="23"/>
      <c r="M71" s="31">
        <f t="shared" si="6"/>
        <v>0</v>
      </c>
      <c r="N71" s="29"/>
      <c r="O71" s="27"/>
      <c r="Q71" s="24" t="str">
        <f t="shared" si="1"/>
        <v/>
      </c>
    </row>
    <row r="72" spans="1:17" ht="65.25" customHeight="1" thickBot="1" x14ac:dyDescent="0.3">
      <c r="A72" s="280"/>
      <c r="B72" s="257"/>
      <c r="C72" s="108" t="s">
        <v>222</v>
      </c>
      <c r="D72" s="22">
        <v>3</v>
      </c>
      <c r="E72" s="161" t="s">
        <v>443</v>
      </c>
      <c r="F72" s="148"/>
      <c r="G72" s="148"/>
      <c r="H72" s="148"/>
      <c r="I72" s="148"/>
      <c r="J72" s="23"/>
      <c r="K72" s="23"/>
      <c r="L72" s="23"/>
      <c r="M72" s="31">
        <f t="shared" si="6"/>
        <v>0</v>
      </c>
      <c r="N72" s="29"/>
      <c r="O72" s="27"/>
      <c r="Q72" s="24" t="str">
        <f t="shared" si="1"/>
        <v/>
      </c>
    </row>
    <row r="73" spans="1:17" ht="65.25" customHeight="1" thickBot="1" x14ac:dyDescent="0.3">
      <c r="A73" s="280"/>
      <c r="B73" s="257"/>
      <c r="C73" s="163" t="s">
        <v>503</v>
      </c>
      <c r="D73" s="22">
        <v>3</v>
      </c>
      <c r="E73" s="161" t="s">
        <v>444</v>
      </c>
      <c r="F73" s="148" t="s">
        <v>515</v>
      </c>
      <c r="G73" s="148" t="s">
        <v>482</v>
      </c>
      <c r="H73" s="148"/>
      <c r="I73" s="148"/>
      <c r="J73" s="23">
        <v>4</v>
      </c>
      <c r="K73" s="23">
        <v>4</v>
      </c>
      <c r="L73" s="23">
        <v>3</v>
      </c>
      <c r="M73" s="31">
        <f t="shared" si="6"/>
        <v>11</v>
      </c>
      <c r="N73" s="29" t="s">
        <v>136</v>
      </c>
      <c r="O73" s="27">
        <v>5</v>
      </c>
      <c r="Q73" s="24" t="str">
        <f t="shared" si="1"/>
        <v>Falta concptualización de contenidos claros sobre nuevos lineamientos de articulación PEI--PMI-Plan estudios, proyectos, programas   IEP-TIC</v>
      </c>
    </row>
    <row r="74" spans="1:17" ht="65.25" customHeight="1" thickBot="1" x14ac:dyDescent="0.3">
      <c r="A74" s="280"/>
      <c r="B74" s="257"/>
      <c r="C74" s="108" t="s">
        <v>223</v>
      </c>
      <c r="D74" s="22">
        <v>3</v>
      </c>
      <c r="E74" s="161" t="s">
        <v>380</v>
      </c>
      <c r="F74" s="148"/>
      <c r="G74" s="148"/>
      <c r="H74" s="148"/>
      <c r="I74" s="148"/>
      <c r="J74" s="23"/>
      <c r="K74" s="23"/>
      <c r="L74" s="23"/>
      <c r="M74" s="31">
        <f t="shared" si="6"/>
        <v>0</v>
      </c>
      <c r="N74" s="29"/>
      <c r="O74" s="27"/>
      <c r="Q74" s="24"/>
    </row>
    <row r="75" spans="1:17" ht="65.25" customHeight="1" thickBot="1" x14ac:dyDescent="0.3">
      <c r="A75" s="280"/>
      <c r="B75" s="257"/>
      <c r="C75" s="108" t="s">
        <v>224</v>
      </c>
      <c r="D75" s="22">
        <v>3</v>
      </c>
      <c r="E75" s="161" t="s">
        <v>445</v>
      </c>
      <c r="F75" s="148"/>
      <c r="G75" s="148"/>
      <c r="H75" s="148"/>
      <c r="I75" s="148"/>
      <c r="J75" s="23"/>
      <c r="K75" s="23"/>
      <c r="L75" s="23"/>
      <c r="M75" s="31">
        <f t="shared" si="6"/>
        <v>0</v>
      </c>
      <c r="N75" s="29"/>
      <c r="O75" s="27"/>
      <c r="Q75" s="24"/>
    </row>
    <row r="76" spans="1:17" ht="65.25" customHeight="1" thickBot="1" x14ac:dyDescent="0.3">
      <c r="A76" s="280"/>
      <c r="B76" s="257"/>
      <c r="C76" s="164" t="s">
        <v>501</v>
      </c>
      <c r="D76" s="22">
        <v>2</v>
      </c>
      <c r="E76" s="161" t="s">
        <v>487</v>
      </c>
      <c r="F76" s="148"/>
      <c r="G76" s="148"/>
      <c r="H76" s="148"/>
      <c r="I76" s="148"/>
      <c r="J76" s="23"/>
      <c r="K76" s="23"/>
      <c r="L76" s="23"/>
      <c r="M76" s="31"/>
      <c r="N76" s="29"/>
      <c r="O76" s="27"/>
      <c r="Q76" s="24"/>
    </row>
    <row r="77" spans="1:17" ht="65.25" customHeight="1" thickBot="1" x14ac:dyDescent="0.3">
      <c r="A77" s="280"/>
      <c r="B77" s="257"/>
      <c r="C77" s="108" t="s">
        <v>225</v>
      </c>
      <c r="D77" s="22">
        <v>3</v>
      </c>
      <c r="E77" s="161" t="s">
        <v>381</v>
      </c>
      <c r="F77" s="148"/>
      <c r="G77" s="148"/>
      <c r="H77" s="148"/>
      <c r="I77" s="148"/>
      <c r="J77" s="23"/>
      <c r="K77" s="23"/>
      <c r="L77" s="23"/>
      <c r="M77" s="31">
        <f t="shared" si="6"/>
        <v>0</v>
      </c>
      <c r="N77" s="29"/>
      <c r="O77" s="27"/>
      <c r="Q77" s="24"/>
    </row>
    <row r="78" spans="1:17" ht="65.25" customHeight="1" thickBot="1" x14ac:dyDescent="0.3">
      <c r="A78" s="280"/>
      <c r="B78" s="257"/>
      <c r="C78" s="163" t="s">
        <v>403</v>
      </c>
      <c r="D78" s="22">
        <v>2</v>
      </c>
      <c r="E78" s="161" t="s">
        <v>446</v>
      </c>
      <c r="F78" s="148" t="s">
        <v>535</v>
      </c>
      <c r="G78" s="148" t="s">
        <v>508</v>
      </c>
      <c r="H78" s="148"/>
      <c r="I78" s="148"/>
      <c r="J78" s="23">
        <v>4</v>
      </c>
      <c r="K78" s="23">
        <v>4</v>
      </c>
      <c r="L78" s="23">
        <v>4</v>
      </c>
      <c r="M78" s="31">
        <f t="shared" si="6"/>
        <v>12</v>
      </c>
      <c r="N78" s="29" t="s">
        <v>136</v>
      </c>
      <c r="O78" s="27">
        <v>3</v>
      </c>
      <c r="Q78" s="24"/>
    </row>
    <row r="79" spans="1:17" ht="65.25" customHeight="1" thickBot="1" x14ac:dyDescent="0.3">
      <c r="A79" s="280"/>
      <c r="B79" s="257"/>
      <c r="C79" s="108" t="s">
        <v>226</v>
      </c>
      <c r="D79" s="22">
        <v>2</v>
      </c>
      <c r="E79" s="161" t="s">
        <v>447</v>
      </c>
      <c r="F79" s="148"/>
      <c r="G79" s="148"/>
      <c r="H79" s="148"/>
      <c r="I79" s="148"/>
      <c r="J79" s="23"/>
      <c r="K79" s="23"/>
      <c r="L79" s="23"/>
      <c r="M79" s="31">
        <f t="shared" si="6"/>
        <v>0</v>
      </c>
      <c r="N79" s="29"/>
      <c r="O79" s="27"/>
      <c r="Q79" s="24"/>
    </row>
    <row r="80" spans="1:17" ht="65.25" customHeight="1" thickBot="1" x14ac:dyDescent="0.3">
      <c r="A80" s="280"/>
      <c r="B80" s="257"/>
      <c r="C80" s="108" t="s">
        <v>227</v>
      </c>
      <c r="D80" s="22">
        <v>3</v>
      </c>
      <c r="E80" s="161" t="s">
        <v>453</v>
      </c>
      <c r="F80" s="148"/>
      <c r="G80" s="148"/>
      <c r="H80" s="148"/>
      <c r="I80" s="148"/>
      <c r="J80" s="23"/>
      <c r="K80" s="23"/>
      <c r="L80" s="23"/>
      <c r="M80" s="31">
        <f t="shared" si="6"/>
        <v>0</v>
      </c>
      <c r="N80" s="29"/>
      <c r="O80" s="27"/>
      <c r="Q80" s="24" t="str">
        <f t="shared" si="1"/>
        <v/>
      </c>
    </row>
    <row r="81" spans="1:17" ht="65.25" customHeight="1" thickBot="1" x14ac:dyDescent="0.3">
      <c r="A81" s="280"/>
      <c r="B81" s="256" t="s">
        <v>228</v>
      </c>
      <c r="C81" s="108" t="s">
        <v>229</v>
      </c>
      <c r="D81" s="22">
        <v>3</v>
      </c>
      <c r="E81" s="161" t="s">
        <v>382</v>
      </c>
      <c r="F81" s="148"/>
      <c r="G81" s="148"/>
      <c r="H81" s="148"/>
      <c r="I81" s="148"/>
      <c r="J81" s="23"/>
      <c r="K81" s="23"/>
      <c r="L81" s="23"/>
      <c r="M81" s="31">
        <f t="shared" si="6"/>
        <v>0</v>
      </c>
      <c r="N81" s="29"/>
      <c r="O81" s="27"/>
      <c r="Q81" s="24" t="str">
        <f t="shared" si="1"/>
        <v/>
      </c>
    </row>
    <row r="82" spans="1:17" ht="65.25" customHeight="1" thickBot="1" x14ac:dyDescent="0.3">
      <c r="A82" s="280"/>
      <c r="B82" s="256"/>
      <c r="C82" s="108" t="s">
        <v>230</v>
      </c>
      <c r="D82" s="22">
        <v>3</v>
      </c>
      <c r="E82" s="161" t="s">
        <v>383</v>
      </c>
      <c r="F82" s="148"/>
      <c r="G82" s="148"/>
      <c r="H82" s="148"/>
      <c r="I82" s="148"/>
      <c r="J82" s="23"/>
      <c r="K82" s="23"/>
      <c r="L82" s="23"/>
      <c r="M82" s="31">
        <f t="shared" si="6"/>
        <v>0</v>
      </c>
      <c r="N82" s="29"/>
      <c r="O82" s="27"/>
      <c r="Q82" s="24" t="str">
        <f t="shared" si="1"/>
        <v/>
      </c>
    </row>
    <row r="83" spans="1:17" ht="65.25" customHeight="1" thickBot="1" x14ac:dyDescent="0.3">
      <c r="A83" s="280"/>
      <c r="B83" s="256"/>
      <c r="C83" s="108" t="s">
        <v>231</v>
      </c>
      <c r="D83" s="22">
        <v>3</v>
      </c>
      <c r="E83" s="161" t="s">
        <v>384</v>
      </c>
      <c r="F83" s="148"/>
      <c r="G83" s="148"/>
      <c r="H83" s="148"/>
      <c r="I83" s="148"/>
      <c r="J83" s="23"/>
      <c r="K83" s="23"/>
      <c r="L83" s="23"/>
      <c r="M83" s="31">
        <f t="shared" si="6"/>
        <v>0</v>
      </c>
      <c r="N83" s="29"/>
      <c r="O83" s="27"/>
      <c r="Q83" s="24" t="str">
        <f t="shared" si="1"/>
        <v/>
      </c>
    </row>
    <row r="84" spans="1:17" ht="65.25" customHeight="1" thickBot="1" x14ac:dyDescent="0.3">
      <c r="A84" s="280"/>
      <c r="B84" s="256"/>
      <c r="C84" s="108" t="s">
        <v>232</v>
      </c>
      <c r="D84" s="22">
        <v>3</v>
      </c>
      <c r="E84" s="161" t="s">
        <v>448</v>
      </c>
      <c r="F84" s="148"/>
      <c r="G84" s="148"/>
      <c r="H84" s="148"/>
      <c r="I84" s="148"/>
      <c r="J84" s="23"/>
      <c r="K84" s="23"/>
      <c r="L84" s="23"/>
      <c r="M84" s="31">
        <f t="shared" si="6"/>
        <v>0</v>
      </c>
      <c r="N84" s="29"/>
      <c r="O84" s="27"/>
      <c r="Q84" s="24" t="str">
        <f t="shared" si="1"/>
        <v/>
      </c>
    </row>
    <row r="85" spans="1:17" ht="65.25" customHeight="1" thickBot="1" x14ac:dyDescent="0.3">
      <c r="A85" s="279" t="s">
        <v>233</v>
      </c>
      <c r="B85" s="257" t="s">
        <v>234</v>
      </c>
      <c r="C85" s="115" t="s">
        <v>235</v>
      </c>
      <c r="D85" s="22">
        <v>2</v>
      </c>
      <c r="E85" s="161" t="s">
        <v>455</v>
      </c>
      <c r="F85" s="148"/>
      <c r="G85" s="148"/>
      <c r="H85" s="148"/>
      <c r="I85" s="148"/>
      <c r="J85" s="23"/>
      <c r="K85" s="23"/>
      <c r="L85" s="23"/>
      <c r="M85" s="31">
        <f t="shared" si="6"/>
        <v>0</v>
      </c>
      <c r="N85" s="29"/>
      <c r="O85" s="27"/>
      <c r="Q85" s="24" t="str">
        <f t="shared" si="1"/>
        <v/>
      </c>
    </row>
    <row r="86" spans="1:17" ht="65.25" customHeight="1" thickBot="1" x14ac:dyDescent="0.3">
      <c r="A86" s="279"/>
      <c r="B86" s="257"/>
      <c r="C86" s="108" t="s">
        <v>236</v>
      </c>
      <c r="D86" s="22">
        <v>1</v>
      </c>
      <c r="E86" s="161" t="s">
        <v>454</v>
      </c>
      <c r="F86" s="148"/>
      <c r="G86" s="148"/>
      <c r="H86" s="148"/>
      <c r="I86" s="148"/>
      <c r="J86" s="23"/>
      <c r="K86" s="23"/>
      <c r="L86" s="23"/>
      <c r="M86" s="31">
        <f t="shared" si="6"/>
        <v>0</v>
      </c>
      <c r="N86" s="29"/>
      <c r="O86" s="27"/>
      <c r="Q86" s="24" t="str">
        <f t="shared" si="1"/>
        <v/>
      </c>
    </row>
    <row r="87" spans="1:17" ht="65.25" customHeight="1" thickBot="1" x14ac:dyDescent="0.3">
      <c r="A87" s="279"/>
      <c r="B87" s="257"/>
      <c r="C87" s="108" t="s">
        <v>237</v>
      </c>
      <c r="D87" s="22">
        <v>2</v>
      </c>
      <c r="E87" s="161" t="s">
        <v>456</v>
      </c>
      <c r="F87" s="148"/>
      <c r="G87" s="148"/>
      <c r="H87" s="148"/>
      <c r="I87" s="148"/>
      <c r="J87" s="23"/>
      <c r="K87" s="23"/>
      <c r="L87" s="23"/>
      <c r="M87" s="31">
        <f t="shared" si="6"/>
        <v>0</v>
      </c>
      <c r="N87" s="29"/>
      <c r="O87" s="27"/>
      <c r="Q87" s="24" t="str">
        <f t="shared" si="1"/>
        <v/>
      </c>
    </row>
    <row r="88" spans="1:17" ht="65.25" customHeight="1" thickBot="1" x14ac:dyDescent="0.3">
      <c r="A88" s="279"/>
      <c r="B88" s="257"/>
      <c r="C88" s="108" t="s">
        <v>238</v>
      </c>
      <c r="D88" s="22">
        <v>2</v>
      </c>
      <c r="E88" s="161" t="s">
        <v>457</v>
      </c>
      <c r="F88" s="148"/>
      <c r="G88" s="148"/>
      <c r="H88" s="148"/>
      <c r="I88" s="148"/>
      <c r="J88" s="23"/>
      <c r="K88" s="23"/>
      <c r="L88" s="23"/>
      <c r="M88" s="31">
        <f t="shared" si="6"/>
        <v>0</v>
      </c>
      <c r="N88" s="29"/>
      <c r="O88" s="27"/>
      <c r="Q88" s="24" t="str">
        <f t="shared" si="1"/>
        <v/>
      </c>
    </row>
    <row r="89" spans="1:17" ht="65.25" customHeight="1" thickBot="1" x14ac:dyDescent="0.3">
      <c r="A89" s="279"/>
      <c r="B89" s="256" t="s">
        <v>239</v>
      </c>
      <c r="C89" s="107" t="s">
        <v>240</v>
      </c>
      <c r="D89" s="22">
        <v>3</v>
      </c>
      <c r="E89" s="161" t="s">
        <v>458</v>
      </c>
      <c r="F89" s="148"/>
      <c r="G89" s="148"/>
      <c r="H89" s="148"/>
      <c r="I89" s="148"/>
      <c r="J89" s="23"/>
      <c r="K89" s="23"/>
      <c r="L89" s="23"/>
      <c r="M89" s="31">
        <f t="shared" si="6"/>
        <v>0</v>
      </c>
      <c r="N89" s="29"/>
      <c r="O89" s="27"/>
      <c r="Q89" s="24" t="str">
        <f t="shared" si="1"/>
        <v/>
      </c>
    </row>
    <row r="90" spans="1:17" ht="65.25" customHeight="1" thickBot="1" x14ac:dyDescent="0.3">
      <c r="A90" s="279"/>
      <c r="B90" s="257"/>
      <c r="C90" s="108" t="s">
        <v>241</v>
      </c>
      <c r="D90" s="22">
        <v>2</v>
      </c>
      <c r="E90" s="161" t="s">
        <v>459</v>
      </c>
      <c r="F90" s="148"/>
      <c r="G90" s="148"/>
      <c r="H90" s="148"/>
      <c r="I90" s="148"/>
      <c r="J90" s="23"/>
      <c r="K90" s="23"/>
      <c r="L90" s="23"/>
      <c r="M90" s="31">
        <f t="shared" si="6"/>
        <v>0</v>
      </c>
      <c r="N90" s="29"/>
      <c r="O90" s="27"/>
      <c r="Q90" s="24" t="str">
        <f t="shared" ref="Q90:Q98" si="7">IF(O90&gt;0,+F90,"")</f>
        <v/>
      </c>
    </row>
    <row r="91" spans="1:17" ht="65.25" customHeight="1" thickBot="1" x14ac:dyDescent="0.3">
      <c r="A91" s="279"/>
      <c r="B91" s="257"/>
      <c r="C91" s="108" t="s">
        <v>242</v>
      </c>
      <c r="D91" s="22">
        <v>3</v>
      </c>
      <c r="E91" s="161" t="s">
        <v>460</v>
      </c>
      <c r="F91" s="148"/>
      <c r="G91" s="148"/>
      <c r="H91" s="148"/>
      <c r="I91" s="148"/>
      <c r="J91" s="23"/>
      <c r="K91" s="23"/>
      <c r="L91" s="23"/>
      <c r="M91" s="31">
        <f t="shared" si="6"/>
        <v>0</v>
      </c>
      <c r="N91" s="29"/>
      <c r="O91" s="27"/>
      <c r="Q91" s="24" t="str">
        <f t="shared" si="7"/>
        <v/>
      </c>
    </row>
    <row r="92" spans="1:17" ht="65.25" customHeight="1" thickBot="1" x14ac:dyDescent="0.3">
      <c r="A92" s="279"/>
      <c r="B92" s="257"/>
      <c r="C92" s="164" t="s">
        <v>243</v>
      </c>
      <c r="D92" s="22">
        <v>3</v>
      </c>
      <c r="E92" s="161" t="s">
        <v>385</v>
      </c>
      <c r="F92" s="148"/>
      <c r="G92" s="148"/>
      <c r="H92" s="148"/>
      <c r="I92" s="148"/>
      <c r="J92" s="23"/>
      <c r="K92" s="23"/>
      <c r="L92" s="23"/>
      <c r="M92" s="31">
        <f t="shared" si="6"/>
        <v>0</v>
      </c>
      <c r="N92" s="29"/>
      <c r="O92" s="27"/>
      <c r="Q92" s="24" t="str">
        <f t="shared" si="7"/>
        <v/>
      </c>
    </row>
    <row r="93" spans="1:17" ht="65.25" customHeight="1" thickBot="1" x14ac:dyDescent="0.3">
      <c r="A93" s="279"/>
      <c r="B93" s="256" t="s">
        <v>244</v>
      </c>
      <c r="C93" s="107" t="s">
        <v>245</v>
      </c>
      <c r="D93" s="22">
        <v>3</v>
      </c>
      <c r="E93" s="161" t="s">
        <v>461</v>
      </c>
      <c r="F93" s="148"/>
      <c r="G93" s="148"/>
      <c r="H93" s="148"/>
      <c r="I93" s="148"/>
      <c r="J93" s="23"/>
      <c r="K93" s="23"/>
      <c r="L93" s="23"/>
      <c r="M93" s="31">
        <f t="shared" si="6"/>
        <v>0</v>
      </c>
      <c r="N93" s="29"/>
      <c r="O93" s="27"/>
      <c r="Q93" s="24" t="str">
        <f t="shared" si="7"/>
        <v/>
      </c>
    </row>
    <row r="94" spans="1:17" ht="65.25" customHeight="1" thickBot="1" x14ac:dyDescent="0.3">
      <c r="A94" s="279"/>
      <c r="B94" s="257"/>
      <c r="C94" s="108" t="s">
        <v>246</v>
      </c>
      <c r="D94" s="22">
        <v>2</v>
      </c>
      <c r="E94" s="161" t="s">
        <v>462</v>
      </c>
      <c r="F94" s="148"/>
      <c r="G94" s="148"/>
      <c r="H94" s="148"/>
      <c r="I94" s="148"/>
      <c r="J94" s="23"/>
      <c r="K94" s="23"/>
      <c r="L94" s="23"/>
      <c r="M94" s="31">
        <f t="shared" si="6"/>
        <v>0</v>
      </c>
      <c r="N94" s="29"/>
      <c r="O94" s="27"/>
      <c r="Q94" s="24" t="str">
        <f t="shared" si="7"/>
        <v/>
      </c>
    </row>
    <row r="95" spans="1:17" ht="65.25" customHeight="1" thickBot="1" x14ac:dyDescent="0.3">
      <c r="A95" s="279"/>
      <c r="B95" s="257"/>
      <c r="C95" s="108" t="s">
        <v>247</v>
      </c>
      <c r="D95" s="22">
        <v>3</v>
      </c>
      <c r="E95" s="161" t="s">
        <v>463</v>
      </c>
      <c r="F95" s="148"/>
      <c r="G95" s="148"/>
      <c r="H95" s="148"/>
      <c r="I95" s="148"/>
      <c r="J95" s="23"/>
      <c r="K95" s="23"/>
      <c r="L95" s="23"/>
      <c r="M95" s="31">
        <f>SUM(J95:L95)</f>
        <v>0</v>
      </c>
      <c r="N95" s="29"/>
      <c r="O95" s="27"/>
      <c r="Q95" s="24" t="str">
        <f t="shared" si="7"/>
        <v/>
      </c>
    </row>
    <row r="96" spans="1:17" ht="65.25" customHeight="1" thickBot="1" x14ac:dyDescent="0.3">
      <c r="A96" s="279"/>
      <c r="B96" s="256" t="s">
        <v>248</v>
      </c>
      <c r="C96" s="167" t="s">
        <v>488</v>
      </c>
      <c r="D96" s="22">
        <v>2</v>
      </c>
      <c r="E96" s="161" t="s">
        <v>464</v>
      </c>
      <c r="F96" s="148"/>
      <c r="G96" s="148"/>
      <c r="H96" s="148"/>
      <c r="I96" s="148"/>
      <c r="J96" s="23"/>
      <c r="K96" s="23"/>
      <c r="L96" s="23"/>
      <c r="M96" s="31">
        <f>SUM(J96:L96)</f>
        <v>0</v>
      </c>
      <c r="N96" s="29"/>
      <c r="O96" s="27"/>
      <c r="Q96" s="24" t="str">
        <f t="shared" si="7"/>
        <v/>
      </c>
    </row>
    <row r="97" spans="1:17" ht="65.25" customHeight="1" thickBot="1" x14ac:dyDescent="0.3">
      <c r="A97" s="279"/>
      <c r="B97" s="257"/>
      <c r="C97" s="163" t="s">
        <v>489</v>
      </c>
      <c r="D97" s="22">
        <v>2</v>
      </c>
      <c r="E97" s="161" t="s">
        <v>490</v>
      </c>
      <c r="F97" s="148" t="s">
        <v>523</v>
      </c>
      <c r="G97" s="148" t="s">
        <v>491</v>
      </c>
      <c r="H97" s="148"/>
      <c r="I97" s="148"/>
      <c r="J97" s="23">
        <v>4</v>
      </c>
      <c r="K97" s="23">
        <v>3</v>
      </c>
      <c r="L97" s="23">
        <v>3</v>
      </c>
      <c r="M97" s="31">
        <f>SUM(J97:L97)</f>
        <v>10</v>
      </c>
      <c r="N97" s="29" t="s">
        <v>136</v>
      </c>
      <c r="O97" s="27">
        <v>10</v>
      </c>
      <c r="Q97" s="24" t="str">
        <f t="shared" si="7"/>
        <v>No hay un mecanismo de seguimiento permanente por los docentes de los problemas de riesgos que presentan sus estudiantes.</v>
      </c>
    </row>
    <row r="98" spans="1:17" ht="65.25" customHeight="1" x14ac:dyDescent="0.25">
      <c r="A98" s="279"/>
      <c r="B98" s="257"/>
      <c r="C98" s="108" t="s">
        <v>249</v>
      </c>
      <c r="D98" s="22">
        <v>2</v>
      </c>
      <c r="E98" s="161" t="s">
        <v>465</v>
      </c>
      <c r="F98" s="148"/>
      <c r="G98" s="148"/>
      <c r="H98" s="148"/>
      <c r="I98" s="148"/>
      <c r="J98" s="23"/>
      <c r="K98" s="23"/>
      <c r="L98" s="23"/>
      <c r="M98" s="31">
        <f>SUM(J98:L98)</f>
        <v>0</v>
      </c>
      <c r="N98" s="29"/>
      <c r="O98" s="27"/>
      <c r="Q98" s="24" t="str">
        <f t="shared" si="7"/>
        <v/>
      </c>
    </row>
  </sheetData>
  <dataConsolidate/>
  <mergeCells count="31">
    <mergeCell ref="F4:I4"/>
    <mergeCell ref="B85:B88"/>
    <mergeCell ref="B49:B52"/>
    <mergeCell ref="E4:E5"/>
    <mergeCell ref="B71:B80"/>
    <mergeCell ref="B62:B68"/>
    <mergeCell ref="B27:B35"/>
    <mergeCell ref="B10:B14"/>
    <mergeCell ref="A85:A98"/>
    <mergeCell ref="A59:A84"/>
    <mergeCell ref="B89:B92"/>
    <mergeCell ref="B96:B98"/>
    <mergeCell ref="B69:B70"/>
    <mergeCell ref="B93:B95"/>
    <mergeCell ref="B81:B84"/>
    <mergeCell ref="A40:A58"/>
    <mergeCell ref="B59:B61"/>
    <mergeCell ref="A2:O2"/>
    <mergeCell ref="B36:B39"/>
    <mergeCell ref="B40:B44"/>
    <mergeCell ref="B45:B48"/>
    <mergeCell ref="J3:O3"/>
    <mergeCell ref="B53:B58"/>
    <mergeCell ref="A6:A39"/>
    <mergeCell ref="A4:B4"/>
    <mergeCell ref="O4:O5"/>
    <mergeCell ref="B23:B26"/>
    <mergeCell ref="J4:M4"/>
    <mergeCell ref="B6:B9"/>
    <mergeCell ref="B15:B22"/>
    <mergeCell ref="N4:N5"/>
  </mergeCells>
  <phoneticPr fontId="15" type="noConversion"/>
  <conditionalFormatting sqref="H6:I98">
    <cfRule type="expression" dxfId="25" priority="288" stopIfTrue="1">
      <formula>F6&lt;&gt;""</formula>
    </cfRule>
  </conditionalFormatting>
  <conditionalFormatting sqref="O6:O98">
    <cfRule type="cellIs" dxfId="24" priority="286" operator="between">
      <formula>1</formula>
      <formula>12</formula>
    </cfRule>
  </conditionalFormatting>
  <conditionalFormatting sqref="F40:F98">
    <cfRule type="expression" dxfId="23" priority="26" stopIfTrue="1">
      <formula>"LARGO($G$36)&gt;0"</formula>
    </cfRule>
  </conditionalFormatting>
  <conditionalFormatting sqref="F6:G16 F18:G22 G17 F31:G31 G23:G30 F40:G98 G32:G39">
    <cfRule type="expression" dxfId="22" priority="25" stopIfTrue="1">
      <formula>H6&lt;&gt;""</formula>
    </cfRule>
  </conditionalFormatting>
  <conditionalFormatting sqref="H6:H98">
    <cfRule type="expression" dxfId="21" priority="24" stopIfTrue="1">
      <formula>F6&lt;&gt;""</formula>
    </cfRule>
  </conditionalFormatting>
  <conditionalFormatting sqref="I6:I98">
    <cfRule type="expression" dxfId="20" priority="23" stopIfTrue="1">
      <formula>G6&lt;&gt;""</formula>
    </cfRule>
  </conditionalFormatting>
  <conditionalFormatting sqref="F6:F16 F18:F22 F31 F40:F98">
    <cfRule type="expression" dxfId="19" priority="21" stopIfTrue="1">
      <formula>H6&lt;&gt;""</formula>
    </cfRule>
  </conditionalFormatting>
  <conditionalFormatting sqref="G6:G98">
    <cfRule type="expression" dxfId="18" priority="20" stopIfTrue="1">
      <formula>I6&lt;&gt;""</formula>
    </cfRule>
  </conditionalFormatting>
  <conditionalFormatting sqref="H95:H98">
    <cfRule type="expression" dxfId="17" priority="19" stopIfTrue="1">
      <formula>F95&lt;&gt;""</formula>
    </cfRule>
  </conditionalFormatting>
  <conditionalFormatting sqref="I95:I98">
    <cfRule type="expression" dxfId="16" priority="18" stopIfTrue="1">
      <formula>G95&lt;&gt;""</formula>
    </cfRule>
  </conditionalFormatting>
  <conditionalFormatting sqref="F95:F98">
    <cfRule type="expression" dxfId="15" priority="16" stopIfTrue="1">
      <formula>H95&lt;&gt;""</formula>
    </cfRule>
  </conditionalFormatting>
  <conditionalFormatting sqref="G95:G98">
    <cfRule type="expression" dxfId="14" priority="15" stopIfTrue="1">
      <formula>I95&lt;&gt;""</formula>
    </cfRule>
  </conditionalFormatting>
  <conditionalFormatting sqref="F11">
    <cfRule type="expression" dxfId="13" priority="14" stopIfTrue="1">
      <formula>"LARGO($G$36)&gt;0"</formula>
    </cfRule>
  </conditionalFormatting>
  <conditionalFormatting sqref="G78">
    <cfRule type="expression" dxfId="12" priority="13" stopIfTrue="1">
      <formula>"LARGO($G$36)&gt;0"</formula>
    </cfRule>
  </conditionalFormatting>
  <conditionalFormatting sqref="G78">
    <cfRule type="expression" dxfId="11" priority="12" stopIfTrue="1">
      <formula>I78&lt;&gt;""</formula>
    </cfRule>
  </conditionalFormatting>
  <conditionalFormatting sqref="G79">
    <cfRule type="expression" dxfId="10" priority="11" stopIfTrue="1">
      <formula>"LARGO($G$36)&gt;0"</formula>
    </cfRule>
  </conditionalFormatting>
  <conditionalFormatting sqref="G79">
    <cfRule type="expression" dxfId="9" priority="10" stopIfTrue="1">
      <formula>I79&lt;&gt;""</formula>
    </cfRule>
  </conditionalFormatting>
  <conditionalFormatting sqref="G78">
    <cfRule type="expression" dxfId="8" priority="9" stopIfTrue="1">
      <formula>"LARGO($G$36)&gt;0"</formula>
    </cfRule>
  </conditionalFormatting>
  <conditionalFormatting sqref="G78">
    <cfRule type="expression" dxfId="7" priority="8" stopIfTrue="1">
      <formula>I78&lt;&gt;""</formula>
    </cfRule>
  </conditionalFormatting>
  <conditionalFormatting sqref="F17">
    <cfRule type="expression" dxfId="6" priority="7" stopIfTrue="1">
      <formula>H17&lt;&gt;""</formula>
    </cfRule>
  </conditionalFormatting>
  <conditionalFormatting sqref="F17">
    <cfRule type="expression" dxfId="5" priority="6" stopIfTrue="1">
      <formula>H17&lt;&gt;""</formula>
    </cfRule>
  </conditionalFormatting>
  <conditionalFormatting sqref="F23:F30">
    <cfRule type="expression" dxfId="4" priority="5" stopIfTrue="1">
      <formula>H23&lt;&gt;""</formula>
    </cfRule>
  </conditionalFormatting>
  <conditionalFormatting sqref="F23:F30">
    <cfRule type="expression" dxfId="3" priority="4" stopIfTrue="1">
      <formula>H23&lt;&gt;""</formula>
    </cfRule>
  </conditionalFormatting>
  <conditionalFormatting sqref="F36:F39">
    <cfRule type="expression" dxfId="2" priority="3" stopIfTrue="1">
      <formula>"LARGO($G$36)&gt;0"</formula>
    </cfRule>
  </conditionalFormatting>
  <conditionalFormatting sqref="F32:F39">
    <cfRule type="expression" dxfId="1" priority="2" stopIfTrue="1">
      <formula>H32&lt;&gt;""</formula>
    </cfRule>
  </conditionalFormatting>
  <conditionalFormatting sqref="F32:F39">
    <cfRule type="expression" dxfId="0" priority="1" stopIfTrue="1">
      <formula>H32&lt;&gt;""</formula>
    </cfRule>
  </conditionalFormatting>
  <dataValidations xWindow="529" yWindow="509" count="5">
    <dataValidation type="whole" operator="lessThan" allowBlank="1" showInputMessage="1" showErrorMessage="1" error="Debe estar entre 1 y 4" prompt="Diligencie el numero correspondiente." sqref="D6:D98">
      <formula1>5</formula1>
    </dataValidation>
    <dataValidation type="custom" allowBlank="1" showInputMessage="1" showErrorMessage="1" error="Solo se admiten X mayusculas_x000a__x000a_" prompt="Coloque un &quot;X&quot; mayuscula si esta asociado" sqref="N6:N98">
      <formula1>EXACT(N6,$Q$4)</formula1>
    </dataValidation>
    <dataValidation type="whole" allowBlank="1" showInputMessage="1" showErrorMessage="1" prompt="Valor admitido entre 1 y 4" sqref="J6:L98">
      <formula1>1</formula1>
      <formula2>4</formula2>
    </dataValidation>
    <dataValidation type="textLength" allowBlank="1" showInputMessage="1" showErrorMessage="1" sqref="F80:F98 G6:I98 F6:F77">
      <formula1>1</formula1>
      <formula2>250</formula2>
    </dataValidation>
    <dataValidation type="textLength" allowBlank="1" showInputMessage="1" sqref="F78:F79">
      <formula1>1</formula1>
      <formula2>250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2:D36"/>
  <sheetViews>
    <sheetView topLeftCell="A16" zoomScale="90" zoomScaleNormal="90" workbookViewId="0">
      <selection activeCell="D19" sqref="D19"/>
    </sheetView>
  </sheetViews>
  <sheetFormatPr baseColWidth="10" defaultRowHeight="10.199999999999999" x14ac:dyDescent="0.2"/>
  <cols>
    <col min="1" max="1" width="5.140625" customWidth="1"/>
    <col min="2" max="2" width="31.28515625" style="98" customWidth="1"/>
    <col min="3" max="3" width="79.42578125" style="98" customWidth="1"/>
    <col min="4" max="4" width="67.28515625" style="98" customWidth="1"/>
    <col min="5" max="256" width="12" customWidth="1"/>
  </cols>
  <sheetData>
    <row r="2" spans="1:4" ht="15.6" x14ac:dyDescent="0.2">
      <c r="B2" s="285" t="s">
        <v>261</v>
      </c>
      <c r="C2" s="285"/>
      <c r="D2" s="285"/>
    </row>
    <row r="3" spans="1:4" ht="10.8" thickBot="1" x14ac:dyDescent="0.25"/>
    <row r="4" spans="1:4" s="20" customFormat="1" ht="57" customHeight="1" x14ac:dyDescent="0.3">
      <c r="A4" s="30" t="s">
        <v>262</v>
      </c>
      <c r="B4" s="30" t="s">
        <v>263</v>
      </c>
      <c r="C4" s="30" t="s">
        <v>264</v>
      </c>
      <c r="D4" s="30" t="s">
        <v>265</v>
      </c>
    </row>
    <row r="5" spans="1:4" s="20" customFormat="1" ht="45" customHeight="1" x14ac:dyDescent="0.3">
      <c r="A5" s="291">
        <v>1</v>
      </c>
      <c r="B5" s="286" t="str">
        <f>IF(ISNA(VLOOKUP(A5,AUTOEVA!$O$6:$Q$98,3,FALSE)),"",VLOOKUP(A5,AUTOEVA!$O$6:$Q$98,3,FALSE))</f>
        <v xml:space="preserve">Los planes de area y proyectos pedagógicos no estan articulados a los nuevos lineamientos y estrategia </v>
      </c>
      <c r="C5" s="289" t="s">
        <v>492</v>
      </c>
      <c r="D5" s="169" t="s">
        <v>541</v>
      </c>
    </row>
    <row r="6" spans="1:4" ht="55.2" customHeight="1" x14ac:dyDescent="0.2">
      <c r="A6" s="291"/>
      <c r="B6" s="286"/>
      <c r="C6" s="290"/>
      <c r="D6" s="169" t="s">
        <v>542</v>
      </c>
    </row>
    <row r="7" spans="1:4" ht="60" customHeight="1" x14ac:dyDescent="0.2">
      <c r="A7" s="291">
        <v>2</v>
      </c>
      <c r="B7" s="286" t="str">
        <f>IF(ISNA(VLOOKUP(A7,AUTOEVA!$O$6:$Q$98,3,FALSE)),"",VLOOKUP(A7,AUTOEVA!$O$6:$Q$98,3,FALSE))</f>
        <v>No se cuenta con el uso adecuado de las TIC y materiales didácticos para el aprendizaje.</v>
      </c>
      <c r="C7" s="287" t="s">
        <v>513</v>
      </c>
      <c r="D7" s="169" t="s">
        <v>534</v>
      </c>
    </row>
    <row r="8" spans="1:4" ht="45" customHeight="1" x14ac:dyDescent="0.2">
      <c r="A8" s="291"/>
      <c r="B8" s="286"/>
      <c r="C8" s="287"/>
      <c r="D8" s="169" t="s">
        <v>514</v>
      </c>
    </row>
    <row r="9" spans="1:4" ht="52.5" customHeight="1" x14ac:dyDescent="0.2">
      <c r="A9" s="291">
        <v>3</v>
      </c>
      <c r="B9" s="286" t="s">
        <v>535</v>
      </c>
      <c r="C9" s="287" t="s">
        <v>536</v>
      </c>
      <c r="D9" s="172" t="s">
        <v>537</v>
      </c>
    </row>
    <row r="10" spans="1:4" ht="47.25" customHeight="1" x14ac:dyDescent="0.2">
      <c r="A10" s="291"/>
      <c r="B10" s="286"/>
      <c r="C10" s="287"/>
      <c r="D10" s="172" t="s">
        <v>538</v>
      </c>
    </row>
    <row r="11" spans="1:4" ht="45" customHeight="1" x14ac:dyDescent="0.2">
      <c r="A11" s="291">
        <v>4</v>
      </c>
      <c r="B11" s="288" t="str">
        <f>IF(ISNA(VLOOKUP(A11,AUTOEVA!$O$6:$Q$98,3,FALSE)),"",VLOOKUP(A11,AUTOEVA!$O$6:$Q$98,3,FALSE))</f>
        <v>Los recursos financieron no permite realizar periodicamente el mantenimiento de equipos  y materiales de aprendizaje en cada una de las sedes</v>
      </c>
      <c r="C11" s="287" t="s">
        <v>511</v>
      </c>
      <c r="D11" s="152" t="s">
        <v>527</v>
      </c>
    </row>
    <row r="12" spans="1:4" ht="45" customHeight="1" x14ac:dyDescent="0.2">
      <c r="A12" s="291"/>
      <c r="B12" s="288"/>
      <c r="C12" s="287"/>
      <c r="D12" s="152" t="s">
        <v>512</v>
      </c>
    </row>
    <row r="13" spans="1:4" ht="45" customHeight="1" x14ac:dyDescent="0.2">
      <c r="A13" s="291">
        <v>5</v>
      </c>
      <c r="B13" s="288" t="str">
        <f>IF(ISNA(VLOOKUP(A13,AUTOEVA!$O$6:$Q$98,3,FALSE)),"",VLOOKUP(A13,AUTOEVA!$O$6:$Q$98,3,FALSE))</f>
        <v>Falta concptualización de contenidos claros sobre nuevos lineamientos de articulación PEI--PMI-Plan estudios, proyectos, programas   IEP-TIC</v>
      </c>
      <c r="C13" s="287" t="s">
        <v>615</v>
      </c>
      <c r="D13" s="152" t="s">
        <v>528</v>
      </c>
    </row>
    <row r="14" spans="1:4" ht="45" customHeight="1" x14ac:dyDescent="0.2">
      <c r="A14" s="291"/>
      <c r="B14" s="288"/>
      <c r="C14" s="287"/>
      <c r="D14" s="152" t="s">
        <v>529</v>
      </c>
    </row>
    <row r="15" spans="1:4" ht="45" customHeight="1" x14ac:dyDescent="0.2">
      <c r="A15" s="291">
        <v>6</v>
      </c>
      <c r="B15" s="288" t="str">
        <f>IF(ISNA(VLOOKUP(A15,AUTOEVA!$O$6:$Q$98,3,FALSE)),"",VLOOKUP(A15,AUTOEVA!$O$6:$Q$98,3,FALSE))</f>
        <v>Uso pedagógico esporadico para el mejoramiento de las pruebas externas por parte de algunos docentes.</v>
      </c>
      <c r="C15" s="287" t="s">
        <v>516</v>
      </c>
      <c r="D15" s="168" t="s">
        <v>530</v>
      </c>
    </row>
    <row r="16" spans="1:4" ht="45" customHeight="1" x14ac:dyDescent="0.2">
      <c r="A16" s="291"/>
      <c r="B16" s="288"/>
      <c r="C16" s="287"/>
      <c r="D16" s="168" t="s">
        <v>531</v>
      </c>
    </row>
    <row r="17" spans="1:4" ht="64.8" customHeight="1" x14ac:dyDescent="0.2">
      <c r="A17" s="291">
        <v>7</v>
      </c>
      <c r="B17" s="288" t="str">
        <f>IF(ISNA(VLOOKUP(A17,AUTOEVA!$O$6:$Q$98,3,FALSE)),"",VLOOKUP(A17,AUTOEVA!$O$6:$Q$98,3,FALSE))</f>
        <v>No se ha unificado mecanismos de seguimiento para el apoyo de estudiantes con problemas de aprendizaje</v>
      </c>
      <c r="C17" s="287" t="s">
        <v>517</v>
      </c>
      <c r="D17" s="152" t="s">
        <v>632</v>
      </c>
    </row>
    <row r="18" spans="1:4" ht="45" customHeight="1" x14ac:dyDescent="0.2">
      <c r="A18" s="291"/>
      <c r="B18" s="288"/>
      <c r="C18" s="287"/>
      <c r="D18" s="172" t="s">
        <v>633</v>
      </c>
    </row>
    <row r="19" spans="1:4" ht="66" customHeight="1" x14ac:dyDescent="0.2">
      <c r="A19" s="291">
        <v>8</v>
      </c>
      <c r="B19" s="288" t="str">
        <f>IF(ISNA(VLOOKUP(A19,AUTOEVA!$O$6:$Q$98,3,FALSE)),"",VLOOKUP(A19,AUTOEVA!$O$6:$Q$98,3,FALSE))</f>
        <v>No existe sentido de apropiación de direccionamiento por parte de algunos integrantes de la comunidad educativa.</v>
      </c>
      <c r="C19" s="287" t="s">
        <v>518</v>
      </c>
      <c r="D19" s="152" t="s">
        <v>519</v>
      </c>
    </row>
    <row r="20" spans="1:4" ht="48" customHeight="1" x14ac:dyDescent="0.2">
      <c r="A20" s="291"/>
      <c r="B20" s="288"/>
      <c r="C20" s="287"/>
      <c r="D20" s="152" t="s">
        <v>520</v>
      </c>
    </row>
    <row r="21" spans="1:4" ht="45" customHeight="1" x14ac:dyDescent="0.2">
      <c r="A21" s="291">
        <v>9</v>
      </c>
      <c r="B21" s="288" t="str">
        <f>IF(ISNA(VLOOKUP(A21,AUTOEVA!$O$6:$Q$98,3,FALSE)),"",VLOOKUP(A21,AUTOEVA!$O$6:$Q$98,3,FALSE))</f>
        <v>El CER no ha definido una manual de convivencia adecuado a las nuevas exigencias de comportamiento actual.</v>
      </c>
      <c r="C21" s="287" t="s">
        <v>521</v>
      </c>
      <c r="D21" s="152" t="s">
        <v>522</v>
      </c>
    </row>
    <row r="22" spans="1:4" ht="45" customHeight="1" x14ac:dyDescent="0.2">
      <c r="A22" s="291"/>
      <c r="B22" s="288"/>
      <c r="C22" s="287"/>
      <c r="D22" s="169" t="s">
        <v>532</v>
      </c>
    </row>
    <row r="23" spans="1:4" ht="45" customHeight="1" x14ac:dyDescent="0.2">
      <c r="A23" s="291">
        <v>10</v>
      </c>
      <c r="B23" s="288" t="str">
        <f>IF(ISNA(VLOOKUP(A23,AUTOEVA!$O$6:$Q$98,3,FALSE)),"",VLOOKUP(A23,AUTOEVA!$O$6:$Q$98,3,FALSE))</f>
        <v>No hay un mecanismo de seguimiento permanente por los docentes de los problemas de riesgos que presentan sus estudiantes.</v>
      </c>
      <c r="C23" s="287" t="s">
        <v>524</v>
      </c>
      <c r="D23" s="169" t="s">
        <v>533</v>
      </c>
    </row>
    <row r="24" spans="1:4" ht="45" customHeight="1" x14ac:dyDescent="0.2">
      <c r="A24" s="291"/>
      <c r="B24" s="288"/>
      <c r="C24" s="287"/>
      <c r="D24" s="152" t="s">
        <v>525</v>
      </c>
    </row>
    <row r="25" spans="1:4" ht="45" customHeight="1" x14ac:dyDescent="0.2">
      <c r="A25" s="291">
        <v>11</v>
      </c>
      <c r="B25" s="288" t="s">
        <v>573</v>
      </c>
      <c r="C25" s="287" t="s">
        <v>574</v>
      </c>
      <c r="D25" s="152" t="s">
        <v>575</v>
      </c>
    </row>
    <row r="26" spans="1:4" ht="45" customHeight="1" x14ac:dyDescent="0.2">
      <c r="A26" s="291"/>
      <c r="B26" s="288"/>
      <c r="C26" s="287"/>
      <c r="D26" s="152" t="s">
        <v>576</v>
      </c>
    </row>
    <row r="27" spans="1:4" ht="45" customHeight="1" x14ac:dyDescent="0.2">
      <c r="A27" s="291">
        <v>12</v>
      </c>
      <c r="B27" s="288" t="s">
        <v>523</v>
      </c>
      <c r="C27" s="287" t="s">
        <v>577</v>
      </c>
      <c r="D27" s="152" t="s">
        <v>578</v>
      </c>
    </row>
    <row r="28" spans="1:4" ht="45" customHeight="1" x14ac:dyDescent="0.2">
      <c r="A28" s="291"/>
      <c r="B28" s="288"/>
      <c r="C28" s="287"/>
      <c r="D28" s="152" t="s">
        <v>579</v>
      </c>
    </row>
    <row r="29" spans="1:4" x14ac:dyDescent="0.2">
      <c r="C29" s="99"/>
      <c r="D29" s="99"/>
    </row>
    <row r="30" spans="1:4" x14ac:dyDescent="0.2">
      <c r="C30" s="99"/>
      <c r="D30" s="99"/>
    </row>
    <row r="31" spans="1:4" x14ac:dyDescent="0.2">
      <c r="C31" s="99"/>
      <c r="D31" s="99"/>
    </row>
    <row r="32" spans="1:4" x14ac:dyDescent="0.2">
      <c r="C32" s="99"/>
      <c r="D32" s="99"/>
    </row>
    <row r="33" spans="3:4" x14ac:dyDescent="0.2">
      <c r="C33" s="99"/>
      <c r="D33" s="99"/>
    </row>
    <row r="34" spans="3:4" x14ac:dyDescent="0.2">
      <c r="C34" s="99"/>
      <c r="D34" s="99"/>
    </row>
    <row r="35" spans="3:4" x14ac:dyDescent="0.2">
      <c r="C35" s="99"/>
      <c r="D35" s="99"/>
    </row>
    <row r="36" spans="3:4" x14ac:dyDescent="0.2">
      <c r="C36" s="99"/>
      <c r="D36" s="99"/>
    </row>
  </sheetData>
  <sheetProtection selectLockedCells="1"/>
  <mergeCells count="37">
    <mergeCell ref="A27:A28"/>
    <mergeCell ref="B27:B28"/>
    <mergeCell ref="C27:C28"/>
    <mergeCell ref="A5:A6"/>
    <mergeCell ref="A21:A22"/>
    <mergeCell ref="A23:A24"/>
    <mergeCell ref="A25:A26"/>
    <mergeCell ref="A7:A8"/>
    <mergeCell ref="A9:A10"/>
    <mergeCell ref="A11:A12"/>
    <mergeCell ref="A13:A14"/>
    <mergeCell ref="A19:A20"/>
    <mergeCell ref="A15:A16"/>
    <mergeCell ref="A17:A18"/>
    <mergeCell ref="B15:B16"/>
    <mergeCell ref="C15:C16"/>
    <mergeCell ref="B17:B18"/>
    <mergeCell ref="C19:C20"/>
    <mergeCell ref="C25:C26"/>
    <mergeCell ref="C21:C22"/>
    <mergeCell ref="B21:B22"/>
    <mergeCell ref="B25:B26"/>
    <mergeCell ref="C17:C18"/>
    <mergeCell ref="B19:B20"/>
    <mergeCell ref="B23:B24"/>
    <mergeCell ref="C23:C24"/>
    <mergeCell ref="B2:D2"/>
    <mergeCell ref="B5:B6"/>
    <mergeCell ref="C13:C14"/>
    <mergeCell ref="B9:B10"/>
    <mergeCell ref="B11:B12"/>
    <mergeCell ref="B13:B14"/>
    <mergeCell ref="C9:C10"/>
    <mergeCell ref="C11:C12"/>
    <mergeCell ref="C7:C8"/>
    <mergeCell ref="B7:B8"/>
    <mergeCell ref="C5:C6"/>
  </mergeCells>
  <phoneticPr fontId="15" type="noConversion"/>
  <dataValidations count="1">
    <dataValidation allowBlank="1" showInputMessage="1" sqref="B9:B10"/>
  </dataValidations>
  <pageMargins left="0.7" right="0.7" top="0.75" bottom="0.75" header="0.3" footer="0.3"/>
  <pageSetup scale="6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6" tint="-0.499984740745262"/>
  </sheetPr>
  <dimension ref="A2:Q65"/>
  <sheetViews>
    <sheetView topLeftCell="D1" zoomScale="90" zoomScaleNormal="90" workbookViewId="0">
      <selection activeCell="K6" sqref="K6"/>
    </sheetView>
  </sheetViews>
  <sheetFormatPr baseColWidth="10" defaultColWidth="9.140625" defaultRowHeight="10.199999999999999" x14ac:dyDescent="0.2"/>
  <cols>
    <col min="1" max="1" width="12" customWidth="1"/>
    <col min="2" max="2" width="27.7109375" style="28" customWidth="1"/>
    <col min="3" max="3" width="53.7109375" style="28" customWidth="1"/>
    <col min="4" max="5" width="16.85546875" customWidth="1"/>
    <col min="6" max="6" width="32.7109375" customWidth="1"/>
    <col min="7" max="7" width="14.7109375" customWidth="1"/>
    <col min="8" max="8" width="42.85546875" customWidth="1"/>
    <col min="9" max="9" width="15.42578125" customWidth="1"/>
    <col min="10" max="10" width="23.42578125" style="129" customWidth="1"/>
    <col min="11" max="11" width="31.140625" customWidth="1"/>
    <col min="12" max="12" width="25.7109375" style="129" customWidth="1"/>
    <col min="13" max="15" width="20.85546875" customWidth="1"/>
    <col min="16" max="16" width="29" customWidth="1"/>
    <col min="17" max="17" width="32.42578125" customWidth="1"/>
    <col min="18" max="256" width="12" customWidth="1"/>
  </cols>
  <sheetData>
    <row r="2" spans="1:17" ht="15.6" x14ac:dyDescent="0.3">
      <c r="B2" s="296" t="s">
        <v>266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</row>
    <row r="3" spans="1:17" ht="10.8" thickBot="1" x14ac:dyDescent="0.25">
      <c r="J3" s="149"/>
      <c r="L3" s="149"/>
    </row>
    <row r="4" spans="1:17" ht="51" customHeight="1" thickBot="1" x14ac:dyDescent="0.25">
      <c r="A4" s="93" t="s">
        <v>267</v>
      </c>
      <c r="B4" s="93" t="s">
        <v>268</v>
      </c>
      <c r="C4" s="93" t="s">
        <v>269</v>
      </c>
      <c r="D4" s="93" t="s">
        <v>270</v>
      </c>
      <c r="E4" s="93" t="s">
        <v>271</v>
      </c>
      <c r="F4" s="93" t="s">
        <v>272</v>
      </c>
      <c r="G4" s="93" t="s">
        <v>273</v>
      </c>
      <c r="H4" s="93" t="s">
        <v>274</v>
      </c>
      <c r="I4" s="93" t="s">
        <v>275</v>
      </c>
      <c r="J4" s="93" t="s">
        <v>276</v>
      </c>
      <c r="K4" s="93" t="s">
        <v>277</v>
      </c>
      <c r="L4" s="93" t="s">
        <v>278</v>
      </c>
      <c r="M4" s="93" t="s">
        <v>279</v>
      </c>
      <c r="N4" s="93" t="s">
        <v>280</v>
      </c>
      <c r="O4" s="93" t="s">
        <v>281</v>
      </c>
      <c r="P4" s="93" t="s">
        <v>282</v>
      </c>
      <c r="Q4" s="93" t="s">
        <v>283</v>
      </c>
    </row>
    <row r="5" spans="1:17" ht="42" customHeight="1" thickBot="1" x14ac:dyDescent="0.25">
      <c r="A5" s="297">
        <v>1</v>
      </c>
      <c r="B5" s="294" t="str">
        <f>+OBJS!C5</f>
        <v>Ajustar  planeas de areas, proyectos transversales y programas, teniendo como referente los estándares, Derechos básicos actualizados y matriz de referencia, necesidades Pruebas externas, la IEP-TIC</v>
      </c>
      <c r="C5" s="153" t="str">
        <f>+OBJS!D5</f>
        <v>Al finalizar el año 2017, se tendra diseñado 10 planeas de areas, 4 proyectos transversales y programas, teniendo como referente la IEP-TIC</v>
      </c>
      <c r="D5" s="147">
        <v>42745</v>
      </c>
      <c r="E5" s="147">
        <v>43063</v>
      </c>
      <c r="F5" s="100" t="s">
        <v>539</v>
      </c>
      <c r="G5" s="97" t="s">
        <v>284</v>
      </c>
      <c r="H5" s="97" t="s">
        <v>540</v>
      </c>
      <c r="I5" s="97" t="s">
        <v>287</v>
      </c>
      <c r="J5" s="97"/>
      <c r="K5" s="97"/>
      <c r="L5" s="105"/>
      <c r="M5" s="106"/>
      <c r="N5" s="106"/>
      <c r="O5" s="104"/>
      <c r="P5" s="97" t="s">
        <v>289</v>
      </c>
      <c r="Q5" s="97" t="s">
        <v>636</v>
      </c>
    </row>
    <row r="6" spans="1:17" ht="53.25" customHeight="1" thickBot="1" x14ac:dyDescent="0.25">
      <c r="A6" s="298"/>
      <c r="B6" s="301"/>
      <c r="C6" s="153" t="str">
        <f>+OBJS!D6</f>
        <v>Al finalizar 2017, se tendrá ajustado 4 de guía areas fundamentales (matemáticas, lenguaje, sociales y naturales) de  acuerdos a los nuevos referentes del MEN-SED y Programa PTA</v>
      </c>
      <c r="D6" s="171">
        <v>42745</v>
      </c>
      <c r="E6" s="171">
        <v>43063</v>
      </c>
      <c r="F6" s="100"/>
      <c r="G6" s="97" t="s">
        <v>284</v>
      </c>
      <c r="H6" s="97"/>
      <c r="I6" s="97" t="s">
        <v>287</v>
      </c>
      <c r="J6" s="97"/>
      <c r="K6" s="97"/>
      <c r="L6" s="105"/>
      <c r="M6" s="106"/>
      <c r="N6" s="106"/>
      <c r="O6" s="104"/>
      <c r="P6" s="97" t="s">
        <v>289</v>
      </c>
      <c r="Q6" s="97" t="s">
        <v>636</v>
      </c>
    </row>
    <row r="7" spans="1:17" ht="44.25" customHeight="1" thickBot="1" x14ac:dyDescent="0.25">
      <c r="A7" s="299">
        <v>2</v>
      </c>
      <c r="B7" s="294" t="str">
        <f>+OBJS!C7</f>
        <v>Adoptar una política para el uso adecuado de las TIC y materiales dentro del proceso educativo.</v>
      </c>
      <c r="C7" s="153" t="str">
        <f>+OBJS!D7</f>
        <v>Planear dentro de cada uno de los planes de areas, proyectos y programas el uso de las tic y materiales didácticos.</v>
      </c>
      <c r="D7" s="171">
        <v>42745</v>
      </c>
      <c r="E7" s="171">
        <v>43063</v>
      </c>
      <c r="F7" s="100"/>
      <c r="G7" s="97" t="s">
        <v>285</v>
      </c>
      <c r="H7" s="130"/>
      <c r="I7" s="97" t="s">
        <v>286</v>
      </c>
      <c r="J7" s="97"/>
      <c r="K7" s="97"/>
      <c r="L7" s="105"/>
      <c r="M7" s="106"/>
      <c r="N7" s="106"/>
      <c r="O7" s="104"/>
      <c r="P7" s="97" t="s">
        <v>289</v>
      </c>
      <c r="Q7" s="97" t="s">
        <v>636</v>
      </c>
    </row>
    <row r="8" spans="1:17" ht="43.5" customHeight="1" thickBot="1" x14ac:dyDescent="0.25">
      <c r="A8" s="300"/>
      <c r="B8" s="301"/>
      <c r="C8" s="170" t="s">
        <v>514</v>
      </c>
      <c r="D8" s="171">
        <v>42745</v>
      </c>
      <c r="E8" s="171">
        <v>43063</v>
      </c>
      <c r="F8" s="102"/>
      <c r="G8" s="97" t="s">
        <v>285</v>
      </c>
      <c r="H8" s="130"/>
      <c r="I8" s="97" t="s">
        <v>286</v>
      </c>
      <c r="J8" s="97"/>
      <c r="K8" s="97"/>
      <c r="L8" s="105"/>
      <c r="M8" s="106"/>
      <c r="N8" s="106"/>
      <c r="O8" s="104"/>
      <c r="P8" s="97" t="s">
        <v>289</v>
      </c>
      <c r="Q8" s="97" t="s">
        <v>636</v>
      </c>
    </row>
    <row r="9" spans="1:17" ht="42" customHeight="1" thickBot="1" x14ac:dyDescent="0.25">
      <c r="A9" s="292">
        <v>3</v>
      </c>
      <c r="B9" s="294" t="str">
        <f>+OBJS!C9</f>
        <v>Incentivar la investigación acorde con las orientaciones del proyecto Enjambre  para dar respuestas a situaciones del contexto y mejorar el ISCE</v>
      </c>
      <c r="C9" s="153" t="str">
        <f>+OBJS!D9</f>
        <v xml:space="preserve">Al finalizar el año 2016 el 70% de los docentes se formarán como invetigadores como estrategia pedagogica. </v>
      </c>
      <c r="D9" s="171">
        <v>42745</v>
      </c>
      <c r="E9" s="171">
        <v>43063</v>
      </c>
      <c r="F9" s="102"/>
      <c r="G9" s="97" t="s">
        <v>285</v>
      </c>
      <c r="H9" s="130"/>
      <c r="I9" s="97" t="s">
        <v>286</v>
      </c>
      <c r="J9" s="97"/>
      <c r="K9" s="97"/>
      <c r="L9" s="105"/>
      <c r="M9" s="106"/>
      <c r="N9" s="106"/>
      <c r="O9" s="104"/>
      <c r="P9" s="97" t="s">
        <v>289</v>
      </c>
      <c r="Q9" s="97" t="s">
        <v>636</v>
      </c>
    </row>
    <row r="10" spans="1:17" ht="42" customHeight="1" thickBot="1" x14ac:dyDescent="0.25">
      <c r="A10" s="293"/>
      <c r="B10" s="295"/>
      <c r="C10" s="153" t="str">
        <f>+OBJS!D10</f>
        <v xml:space="preserve">Al finalizar el año 2017 se conformarán en la Institucion 7 semilleros de investigacion </v>
      </c>
      <c r="D10" s="171">
        <v>42745</v>
      </c>
      <c r="E10" s="171">
        <v>43063</v>
      </c>
      <c r="F10" s="102"/>
      <c r="G10" s="97" t="s">
        <v>284</v>
      </c>
      <c r="H10" s="130"/>
      <c r="I10" s="97" t="s">
        <v>287</v>
      </c>
      <c r="J10" s="97"/>
      <c r="K10" s="97"/>
      <c r="L10" s="105"/>
      <c r="M10" s="106"/>
      <c r="N10" s="106"/>
      <c r="O10" s="104"/>
      <c r="P10" s="97" t="s">
        <v>289</v>
      </c>
      <c r="Q10" s="97" t="s">
        <v>636</v>
      </c>
    </row>
    <row r="11" spans="1:17" ht="42" customHeight="1" thickBot="1" x14ac:dyDescent="0.25">
      <c r="A11" s="292">
        <v>4</v>
      </c>
      <c r="B11" s="294" t="str">
        <f>+OBJS!C11</f>
        <v>Adoptar un programa que permita realizar periodicamente el mantenimiento de equipos y materiales de aprendizaje para cada una de las sedes.</v>
      </c>
      <c r="C11" s="153" t="str">
        <f>+OBJS!D11</f>
        <v>Diagnosticar periodicamente el estado de cada uno de los equipos y materiales de cada sede.</v>
      </c>
      <c r="D11" s="171">
        <v>42745</v>
      </c>
      <c r="E11" s="171">
        <v>43063</v>
      </c>
      <c r="F11" s="102"/>
      <c r="G11" s="97" t="s">
        <v>284</v>
      </c>
      <c r="H11" s="130"/>
      <c r="I11" s="97" t="s">
        <v>286</v>
      </c>
      <c r="J11" s="97"/>
      <c r="K11" s="97"/>
      <c r="L11" s="105"/>
      <c r="M11" s="106"/>
      <c r="N11" s="106"/>
      <c r="O11" s="104"/>
      <c r="P11" s="97" t="s">
        <v>289</v>
      </c>
      <c r="Q11" s="97" t="s">
        <v>636</v>
      </c>
    </row>
    <row r="12" spans="1:17" ht="42" customHeight="1" thickBot="1" x14ac:dyDescent="0.25">
      <c r="A12" s="293"/>
      <c r="B12" s="295"/>
      <c r="C12" s="153" t="str">
        <f>+OBJS!D12</f>
        <v>Disponibilidad constante de equipos y materiales para su utilización.</v>
      </c>
      <c r="D12" s="171">
        <v>42745</v>
      </c>
      <c r="E12" s="171">
        <v>43063</v>
      </c>
      <c r="F12" s="102"/>
      <c r="G12" s="97" t="s">
        <v>284</v>
      </c>
      <c r="H12" s="130"/>
      <c r="I12" s="97" t="s">
        <v>286</v>
      </c>
      <c r="J12" s="97"/>
      <c r="K12" s="97"/>
      <c r="L12" s="105"/>
      <c r="M12" s="106"/>
      <c r="N12" s="106"/>
      <c r="O12" s="104"/>
      <c r="P12" s="97" t="s">
        <v>289</v>
      </c>
      <c r="Q12" s="97" t="s">
        <v>636</v>
      </c>
    </row>
    <row r="13" spans="1:17" ht="42" customHeight="1" thickBot="1" x14ac:dyDescent="0.25">
      <c r="A13" s="292">
        <v>5</v>
      </c>
      <c r="B13" s="294" t="str">
        <f>+OBJS!C13</f>
        <v>Brindar espacios de capacitación y autocapacitaciones a docentes para innovaciones y actualizaciones educativas.</v>
      </c>
      <c r="C13" s="153" t="str">
        <f>+OBJS!D13</f>
        <v xml:space="preserve">Para el año 2017, se diseñará un plan de capacitación y autoformación </v>
      </c>
      <c r="D13" s="171">
        <v>42745</v>
      </c>
      <c r="E13" s="171">
        <v>43063</v>
      </c>
      <c r="F13" s="102"/>
      <c r="G13" s="97" t="s">
        <v>285</v>
      </c>
      <c r="H13" s="96"/>
      <c r="I13" s="97" t="s">
        <v>286</v>
      </c>
      <c r="J13" s="97"/>
      <c r="K13" s="97"/>
      <c r="L13" s="105"/>
      <c r="M13" s="106"/>
      <c r="N13" s="106"/>
      <c r="O13" s="104"/>
      <c r="P13" s="97" t="s">
        <v>289</v>
      </c>
      <c r="Q13" s="97" t="s">
        <v>636</v>
      </c>
    </row>
    <row r="14" spans="1:17" ht="42" customHeight="1" thickBot="1" x14ac:dyDescent="0.25">
      <c r="A14" s="293"/>
      <c r="B14" s="295"/>
      <c r="C14" s="153" t="str">
        <f>+OBJS!D14</f>
        <v>para el año 2017, se aplicará seguimiento períodico a las innovaciones dentro del proceso educativo.</v>
      </c>
      <c r="D14" s="171">
        <v>42745</v>
      </c>
      <c r="E14" s="171">
        <v>43063</v>
      </c>
      <c r="F14" s="102"/>
      <c r="G14" s="97" t="s">
        <v>285</v>
      </c>
      <c r="H14" s="97"/>
      <c r="I14" s="97" t="s">
        <v>286</v>
      </c>
      <c r="J14" s="97"/>
      <c r="K14" s="97"/>
      <c r="L14" s="105"/>
      <c r="M14" s="106"/>
      <c r="N14" s="106"/>
      <c r="O14" s="104"/>
      <c r="P14" s="97" t="s">
        <v>289</v>
      </c>
      <c r="Q14" s="97" t="s">
        <v>636</v>
      </c>
    </row>
    <row r="15" spans="1:17" ht="60.75" customHeight="1" thickBot="1" x14ac:dyDescent="0.25">
      <c r="A15" s="292">
        <v>6</v>
      </c>
      <c r="B15" s="294" t="str">
        <f>+OBJS!C15</f>
        <v xml:space="preserve">Elaborar un plan estrategico que permita mejorar  la aplicación estilo ensayo de pruebas saber </v>
      </c>
      <c r="C15" s="153" t="str">
        <f>+OBJS!D15</f>
        <v>Para el año 2017, se realizará un estudio claro y conciso de los resultados pruebas externas e internas de cada sede y del CER.</v>
      </c>
      <c r="D15" s="171">
        <v>42745</v>
      </c>
      <c r="E15" s="171">
        <v>43063</v>
      </c>
      <c r="F15" s="102"/>
      <c r="G15" s="97" t="s">
        <v>285</v>
      </c>
      <c r="H15" s="97"/>
      <c r="I15" s="97" t="s">
        <v>286</v>
      </c>
      <c r="J15" s="97"/>
      <c r="K15" s="97"/>
      <c r="L15" s="105"/>
      <c r="M15" s="106"/>
      <c r="N15" s="106"/>
      <c r="O15" s="104"/>
      <c r="P15" s="97" t="s">
        <v>289</v>
      </c>
      <c r="Q15" s="97" t="s">
        <v>636</v>
      </c>
    </row>
    <row r="16" spans="1:17" ht="42" customHeight="1" thickBot="1" x14ac:dyDescent="0.25">
      <c r="A16" s="293"/>
      <c r="B16" s="295"/>
      <c r="C16" s="153" t="str">
        <f>+OBJS!D16</f>
        <v>para el año 2017, se aplicarán pruebas periodicas teniendo en cuenta los resultados pruebas internas y externas.</v>
      </c>
      <c r="D16" s="171">
        <v>42745</v>
      </c>
      <c r="E16" s="171">
        <v>43063</v>
      </c>
      <c r="F16" s="102"/>
      <c r="G16" s="97" t="s">
        <v>285</v>
      </c>
      <c r="H16" s="97"/>
      <c r="I16" s="97" t="s">
        <v>287</v>
      </c>
      <c r="J16" s="97"/>
      <c r="K16" s="97"/>
      <c r="L16" s="105"/>
      <c r="M16" s="106"/>
      <c r="N16" s="106"/>
      <c r="O16" s="104"/>
      <c r="P16" s="97" t="s">
        <v>289</v>
      </c>
      <c r="Q16" s="97" t="s">
        <v>636</v>
      </c>
    </row>
    <row r="17" spans="1:17" ht="42" customHeight="1" thickBot="1" x14ac:dyDescent="0.25">
      <c r="A17" s="292">
        <v>7</v>
      </c>
      <c r="B17" s="294" t="str">
        <f>+OBJS!C17</f>
        <v>Establecer un plan que permita hacer seguimiento de apoyo a estudiantes con problemas de aprendizaje.</v>
      </c>
      <c r="C17" s="153" t="str">
        <f>+OBJS!D17</f>
        <v>para el año 2017, se Elaborar un diagnóstico bimestral  de estudiantes con problemas de aprendizaje.</v>
      </c>
      <c r="D17" s="171">
        <v>42745</v>
      </c>
      <c r="E17" s="171">
        <v>43063</v>
      </c>
      <c r="F17" s="102"/>
      <c r="G17" s="97" t="s">
        <v>285</v>
      </c>
      <c r="H17" s="97"/>
      <c r="I17" s="97" t="s">
        <v>287</v>
      </c>
      <c r="J17" s="97"/>
      <c r="K17" s="97"/>
      <c r="L17" s="105"/>
      <c r="M17" s="106"/>
      <c r="N17" s="106"/>
      <c r="O17" s="104"/>
      <c r="P17" s="97" t="s">
        <v>289</v>
      </c>
      <c r="Q17" s="97" t="s">
        <v>636</v>
      </c>
    </row>
    <row r="18" spans="1:17" ht="42" customHeight="1" thickBot="1" x14ac:dyDescent="0.25">
      <c r="A18" s="293"/>
      <c r="B18" s="295"/>
      <c r="C18" s="153" t="str">
        <f>+OBJS!D18</f>
        <v>Para el año 2017, se establecerá un plan de acción apoyo pedagógico o de recuperación para estudiantes con problemas de aprendizaje.</v>
      </c>
      <c r="D18" s="171">
        <v>42745</v>
      </c>
      <c r="E18" s="171">
        <v>43063</v>
      </c>
      <c r="F18" s="102"/>
      <c r="G18" s="97" t="s">
        <v>284</v>
      </c>
      <c r="H18" s="96"/>
      <c r="I18" s="97" t="s">
        <v>287</v>
      </c>
      <c r="J18" s="97"/>
      <c r="K18" s="97"/>
      <c r="L18" s="105"/>
      <c r="M18" s="106"/>
      <c r="N18" s="106"/>
      <c r="O18" s="104"/>
      <c r="P18" s="97" t="s">
        <v>289</v>
      </c>
      <c r="Q18" s="97" t="s">
        <v>636</v>
      </c>
    </row>
    <row r="19" spans="1:17" ht="42" customHeight="1" thickBot="1" x14ac:dyDescent="0.25">
      <c r="A19" s="292">
        <v>8</v>
      </c>
      <c r="B19" s="294" t="str">
        <f>+OBJS!C19</f>
        <v>Apropiar a la comunidad educativa el direccionamiento estrategico y horizonte institucional del CER.</v>
      </c>
      <c r="C19" s="153" t="str">
        <f>+OBJS!D19</f>
        <v>Capacitar a cada uno de los entes de la comunidad educativa el direccionamiento estrategico y horizonte institucional en cada una de las sedes educativas.</v>
      </c>
      <c r="D19" s="171">
        <v>42745</v>
      </c>
      <c r="E19" s="171">
        <v>43063</v>
      </c>
      <c r="F19" s="102"/>
      <c r="G19" s="97" t="s">
        <v>284</v>
      </c>
      <c r="H19" s="96"/>
      <c r="I19" s="97" t="s">
        <v>286</v>
      </c>
      <c r="J19" s="97"/>
      <c r="K19" s="97"/>
      <c r="L19" s="105"/>
      <c r="M19" s="106"/>
      <c r="N19" s="106"/>
      <c r="O19" s="104"/>
      <c r="P19" s="97" t="s">
        <v>289</v>
      </c>
      <c r="Q19" s="97" t="s">
        <v>636</v>
      </c>
    </row>
    <row r="20" spans="1:17" ht="42" customHeight="1" thickBot="1" x14ac:dyDescent="0.25">
      <c r="A20" s="293"/>
      <c r="B20" s="295"/>
      <c r="C20" s="153" t="str">
        <f>+OBJS!D20</f>
        <v>Evaluar y evidenciar el proceso en cada sede.</v>
      </c>
      <c r="D20" s="171">
        <v>42745</v>
      </c>
      <c r="E20" s="171">
        <v>43063</v>
      </c>
      <c r="F20" s="102"/>
      <c r="G20" s="97" t="s">
        <v>285</v>
      </c>
      <c r="H20" s="96"/>
      <c r="I20" s="97" t="s">
        <v>286</v>
      </c>
      <c r="J20" s="97"/>
      <c r="K20" s="97"/>
      <c r="L20" s="105"/>
      <c r="M20" s="106"/>
      <c r="N20" s="106"/>
      <c r="O20" s="104"/>
      <c r="P20" s="97" t="s">
        <v>289</v>
      </c>
      <c r="Q20" s="97" t="s">
        <v>636</v>
      </c>
    </row>
    <row r="21" spans="1:17" ht="42" customHeight="1" thickBot="1" x14ac:dyDescent="0.25">
      <c r="A21" s="292">
        <v>9</v>
      </c>
      <c r="B21" s="294" t="str">
        <f>+OBJS!C21</f>
        <v>Adoptar y resignificar un manual de convivencia acorde a las normas vigentes y situación real dentro del CER y sedes educativas.</v>
      </c>
      <c r="C21" s="153" t="str">
        <f>+OBJS!D21</f>
        <v xml:space="preserve">Elaborar un documento ajustado a Convivencia, procedimientos y funciones del CER </v>
      </c>
      <c r="D21" s="171">
        <v>42745</v>
      </c>
      <c r="E21" s="171">
        <v>43063</v>
      </c>
      <c r="F21" s="102"/>
      <c r="G21" s="97" t="s">
        <v>285</v>
      </c>
      <c r="H21" s="97"/>
      <c r="I21" s="97" t="s">
        <v>287</v>
      </c>
      <c r="J21" s="97"/>
      <c r="K21" s="97"/>
      <c r="L21" s="105"/>
      <c r="M21" s="106"/>
      <c r="N21" s="106"/>
      <c r="O21" s="104"/>
      <c r="P21" s="97" t="s">
        <v>289</v>
      </c>
      <c r="Q21" s="97" t="s">
        <v>636</v>
      </c>
    </row>
    <row r="22" spans="1:17" ht="73.5" customHeight="1" thickBot="1" x14ac:dyDescent="0.25">
      <c r="A22" s="293"/>
      <c r="B22" s="295"/>
      <c r="C22" s="153" t="str">
        <f>+OBJS!D22</f>
        <v>Para el año 2.017, se capacitará a cada uno de los entes de la comunidad educativa los nuevos lineamientos ajustados al Manual de convivencia, procedimientos y funciones.</v>
      </c>
      <c r="D22" s="171">
        <v>42745</v>
      </c>
      <c r="E22" s="171">
        <v>43063</v>
      </c>
      <c r="F22" s="102"/>
      <c r="G22" s="97" t="s">
        <v>285</v>
      </c>
      <c r="H22" s="96"/>
      <c r="I22" s="97" t="s">
        <v>286</v>
      </c>
      <c r="J22" s="97"/>
      <c r="K22" s="97"/>
      <c r="L22" s="105"/>
      <c r="M22" s="106"/>
      <c r="N22" s="106"/>
      <c r="O22" s="104"/>
      <c r="P22" s="97" t="s">
        <v>289</v>
      </c>
      <c r="Q22" s="97" t="s">
        <v>636</v>
      </c>
    </row>
    <row r="23" spans="1:17" ht="42" customHeight="1" thickBot="1" x14ac:dyDescent="0.25">
      <c r="A23" s="292">
        <v>10</v>
      </c>
      <c r="B23" s="294" t="str">
        <f>+OBJS!C23</f>
        <v>Crear un programa investigativo que identifique los problemas de riesgo de los estudiantes.</v>
      </c>
      <c r="C23" s="153" t="str">
        <f>+OBJS!D23</f>
        <v>Para el 2017, se elaborará un diagnóstico que permita identificar los problemas mas frecuentes de riesgo en los estudiantes  de cada sede.</v>
      </c>
      <c r="D23" s="171">
        <v>42745</v>
      </c>
      <c r="E23" s="171">
        <v>43063</v>
      </c>
      <c r="F23" s="100"/>
      <c r="G23" s="97" t="s">
        <v>285</v>
      </c>
      <c r="H23" s="96"/>
      <c r="I23" s="97" t="s">
        <v>286</v>
      </c>
      <c r="J23" s="97"/>
      <c r="K23" s="97"/>
      <c r="L23" s="105"/>
      <c r="M23" s="106"/>
      <c r="N23" s="106"/>
      <c r="O23" s="104"/>
      <c r="P23" s="97" t="s">
        <v>289</v>
      </c>
      <c r="Q23" s="97" t="s">
        <v>636</v>
      </c>
    </row>
    <row r="24" spans="1:17" ht="49.5" customHeight="1" thickBot="1" x14ac:dyDescent="0.25">
      <c r="A24" s="293"/>
      <c r="B24" s="295"/>
      <c r="C24" s="153" t="str">
        <f>+OBJS!D24</f>
        <v>Plantear un proyecto con acciones para disminución o prevension de casos frecuentes.</v>
      </c>
      <c r="D24" s="171">
        <v>42745</v>
      </c>
      <c r="E24" s="171">
        <v>43063</v>
      </c>
      <c r="F24" s="100"/>
      <c r="G24" s="97" t="s">
        <v>285</v>
      </c>
      <c r="H24" s="96"/>
      <c r="I24" s="97" t="s">
        <v>286</v>
      </c>
      <c r="J24" s="97"/>
      <c r="K24" s="97"/>
      <c r="L24" s="105"/>
      <c r="M24" s="106"/>
      <c r="N24" s="106"/>
      <c r="O24" s="104"/>
      <c r="P24" s="97" t="s">
        <v>289</v>
      </c>
      <c r="Q24" s="97" t="s">
        <v>636</v>
      </c>
    </row>
    <row r="25" spans="1:17" ht="42" customHeight="1" thickBot="1" x14ac:dyDescent="0.25">
      <c r="A25" s="292">
        <v>11</v>
      </c>
      <c r="B25" s="294" t="str">
        <f>+OBJS!C25</f>
        <v>Crear un plan estratégico que permita una adecuación continua de embellecimiento de la planta física de cada una de las Sedes.</v>
      </c>
      <c r="C25" s="153" t="str">
        <f>+OBJS!D25</f>
        <v>Para el año 2017, cada Sede educativa diseñará un programa que permita la consecución de recursos.</v>
      </c>
      <c r="D25" s="171">
        <v>42745</v>
      </c>
      <c r="E25" s="171">
        <v>43063</v>
      </c>
      <c r="F25" s="102"/>
      <c r="G25" s="97" t="s">
        <v>284</v>
      </c>
      <c r="H25" s="97"/>
      <c r="I25" s="97" t="s">
        <v>286</v>
      </c>
      <c r="J25" s="97"/>
      <c r="K25" s="97"/>
      <c r="L25" s="105"/>
      <c r="M25" s="106"/>
      <c r="N25" s="106"/>
      <c r="O25" s="104"/>
      <c r="P25" s="97" t="s">
        <v>289</v>
      </c>
      <c r="Q25" s="97" t="s">
        <v>636</v>
      </c>
    </row>
    <row r="26" spans="1:17" ht="42" customHeight="1" thickBot="1" x14ac:dyDescent="0.25">
      <c r="A26" s="293"/>
      <c r="B26" s="295"/>
      <c r="C26" s="153" t="str">
        <f>+OBJS!D26</f>
        <v>Hacer un seguimiento y evaluación de acciones periodicas para mantener las plantas físicas en buen estado y de un buen ambiente escolar.</v>
      </c>
      <c r="D26" s="171">
        <v>42745</v>
      </c>
      <c r="E26" s="171">
        <v>43063</v>
      </c>
      <c r="F26" s="102"/>
      <c r="G26" s="97" t="s">
        <v>284</v>
      </c>
      <c r="H26" s="97"/>
      <c r="I26" s="97" t="s">
        <v>286</v>
      </c>
      <c r="J26" s="97"/>
      <c r="K26" s="97"/>
      <c r="L26" s="105"/>
      <c r="M26" s="106"/>
      <c r="N26" s="106"/>
      <c r="O26" s="104"/>
      <c r="P26" s="97" t="s">
        <v>289</v>
      </c>
      <c r="Q26" s="97" t="s">
        <v>636</v>
      </c>
    </row>
    <row r="27" spans="1:17" ht="42" customHeight="1" thickBot="1" x14ac:dyDescent="0.25">
      <c r="A27" s="292">
        <v>12</v>
      </c>
      <c r="B27" s="294" t="str">
        <f>+OBJS!C27</f>
        <v>Establecer un plan que permita hacer seguimiento de apoyo a estudiantes y familias que presentan riesgos psicosociales.</v>
      </c>
      <c r="C27" s="153" t="str">
        <f>+OBJS!D27</f>
        <v>Al finalizar el año  2017, se tendrá diagnósticado los problemas más relevantes psicosociales en los estudiantes y comunidad de cada sector.</v>
      </c>
      <c r="D27" s="171">
        <v>42745</v>
      </c>
      <c r="E27" s="171">
        <v>43063</v>
      </c>
      <c r="F27" s="102"/>
      <c r="G27" s="97" t="s">
        <v>285</v>
      </c>
      <c r="H27" s="97"/>
      <c r="I27" s="97" t="s">
        <v>286</v>
      </c>
      <c r="J27" s="97"/>
      <c r="K27" s="97"/>
      <c r="L27" s="105"/>
      <c r="M27" s="106"/>
      <c r="N27" s="106"/>
      <c r="O27" s="104"/>
      <c r="P27" s="97" t="s">
        <v>289</v>
      </c>
      <c r="Q27" s="97" t="s">
        <v>636</v>
      </c>
    </row>
    <row r="28" spans="1:17" ht="42" customHeight="1" x14ac:dyDescent="0.2">
      <c r="A28" s="293"/>
      <c r="B28" s="295"/>
      <c r="C28" s="153" t="str">
        <f>+OBJS!D28</f>
        <v>Para el año 2017, se elaborá un plan de acción preventivo y de solución en convenio con entidades competentes.</v>
      </c>
      <c r="D28" s="171">
        <v>42745</v>
      </c>
      <c r="E28" s="171">
        <v>43063</v>
      </c>
      <c r="F28" s="102"/>
      <c r="G28" s="97" t="s">
        <v>285</v>
      </c>
      <c r="H28" s="97"/>
      <c r="I28" s="97" t="s">
        <v>287</v>
      </c>
      <c r="J28" s="97"/>
      <c r="K28" s="97"/>
      <c r="L28" s="105"/>
      <c r="M28" s="106"/>
      <c r="N28" s="106"/>
      <c r="O28" s="104"/>
      <c r="P28" s="97" t="s">
        <v>289</v>
      </c>
      <c r="Q28" s="97" t="s">
        <v>636</v>
      </c>
    </row>
    <row r="30" spans="1:17" hidden="1" x14ac:dyDescent="0.2">
      <c r="J30" s="149"/>
      <c r="L30" s="149"/>
    </row>
    <row r="31" spans="1:17" hidden="1" x14ac:dyDescent="0.2">
      <c r="J31" s="149"/>
      <c r="L31" s="149"/>
    </row>
    <row r="32" spans="1:17" ht="9.75" hidden="1" customHeight="1" x14ac:dyDescent="0.2">
      <c r="J32" s="149"/>
      <c r="L32" s="149"/>
    </row>
    <row r="33" spans="5:5" hidden="1" x14ac:dyDescent="0.2"/>
    <row r="34" spans="5:5" hidden="1" x14ac:dyDescent="0.2"/>
    <row r="35" spans="5:5" hidden="1" x14ac:dyDescent="0.2"/>
    <row r="36" spans="5:5" hidden="1" x14ac:dyDescent="0.2"/>
    <row r="37" spans="5:5" hidden="1" x14ac:dyDescent="0.2"/>
    <row r="38" spans="5:5" hidden="1" x14ac:dyDescent="0.2"/>
    <row r="39" spans="5:5" hidden="1" x14ac:dyDescent="0.2"/>
    <row r="40" spans="5:5" hidden="1" x14ac:dyDescent="0.2"/>
    <row r="41" spans="5:5" hidden="1" x14ac:dyDescent="0.2"/>
    <row r="42" spans="5:5" hidden="1" x14ac:dyDescent="0.2"/>
    <row r="43" spans="5:5" hidden="1" x14ac:dyDescent="0.2"/>
    <row r="44" spans="5:5" hidden="1" x14ac:dyDescent="0.2">
      <c r="E44" t="s">
        <v>284</v>
      </c>
    </row>
    <row r="45" spans="5:5" hidden="1" x14ac:dyDescent="0.2">
      <c r="E45" t="s">
        <v>285</v>
      </c>
    </row>
    <row r="46" spans="5:5" hidden="1" x14ac:dyDescent="0.2"/>
    <row r="47" spans="5:5" hidden="1" x14ac:dyDescent="0.2"/>
    <row r="48" spans="5:5" hidden="1" x14ac:dyDescent="0.2"/>
    <row r="49" spans="9:16" hidden="1" x14ac:dyDescent="0.2">
      <c r="J49" s="149"/>
      <c r="L49" s="149"/>
    </row>
    <row r="50" spans="9:16" hidden="1" x14ac:dyDescent="0.2">
      <c r="I50" t="s">
        <v>286</v>
      </c>
      <c r="J50" s="149"/>
      <c r="L50" s="149"/>
    </row>
    <row r="51" spans="9:16" hidden="1" x14ac:dyDescent="0.2">
      <c r="I51" t="s">
        <v>287</v>
      </c>
      <c r="J51" s="149"/>
      <c r="L51" s="149"/>
    </row>
    <row r="52" spans="9:16" hidden="1" x14ac:dyDescent="0.2">
      <c r="J52" s="149"/>
      <c r="L52" s="149"/>
    </row>
    <row r="53" spans="9:16" hidden="1" x14ac:dyDescent="0.2">
      <c r="J53" s="149"/>
      <c r="L53" s="149"/>
    </row>
    <row r="59" spans="9:16" ht="10.5" hidden="1" customHeight="1" x14ac:dyDescent="0.2">
      <c r="J59" s="149"/>
      <c r="L59" s="149"/>
    </row>
    <row r="60" spans="9:16" hidden="1" x14ac:dyDescent="0.2">
      <c r="J60" s="149"/>
      <c r="L60" s="149"/>
    </row>
    <row r="61" spans="9:16" hidden="1" x14ac:dyDescent="0.2">
      <c r="J61" s="149"/>
      <c r="L61" s="149"/>
      <c r="P61" t="s">
        <v>288</v>
      </c>
    </row>
    <row r="62" spans="9:16" hidden="1" x14ac:dyDescent="0.2">
      <c r="J62" s="149"/>
      <c r="L62" s="149"/>
      <c r="P62" t="s">
        <v>289</v>
      </c>
    </row>
    <row r="63" spans="9:16" hidden="1" x14ac:dyDescent="0.2">
      <c r="J63" s="149"/>
      <c r="L63" s="149"/>
      <c r="P63" t="s">
        <v>290</v>
      </c>
    </row>
    <row r="64" spans="9:16" hidden="1" x14ac:dyDescent="0.2">
      <c r="J64" s="149"/>
      <c r="L64" s="149"/>
      <c r="P64" t="s">
        <v>291</v>
      </c>
    </row>
    <row r="65" spans="16:16" hidden="1" x14ac:dyDescent="0.2">
      <c r="P65" t="s">
        <v>292</v>
      </c>
    </row>
  </sheetData>
  <sheetProtection selectLockedCells="1"/>
  <mergeCells count="25">
    <mergeCell ref="A25:A26"/>
    <mergeCell ref="B25:B26"/>
    <mergeCell ref="A27:A28"/>
    <mergeCell ref="B27:B28"/>
    <mergeCell ref="A21:A22"/>
    <mergeCell ref="B21:B22"/>
    <mergeCell ref="A23:A24"/>
    <mergeCell ref="B23:B24"/>
    <mergeCell ref="A17:A18"/>
    <mergeCell ref="B17:B18"/>
    <mergeCell ref="A19:A20"/>
    <mergeCell ref="B19:B20"/>
    <mergeCell ref="A13:A14"/>
    <mergeCell ref="B13:B14"/>
    <mergeCell ref="A15:A16"/>
    <mergeCell ref="B15:B16"/>
    <mergeCell ref="A11:A12"/>
    <mergeCell ref="B11:B12"/>
    <mergeCell ref="B2:Q2"/>
    <mergeCell ref="A5:A6"/>
    <mergeCell ref="A7:A8"/>
    <mergeCell ref="B5:B6"/>
    <mergeCell ref="A9:A10"/>
    <mergeCell ref="B9:B10"/>
    <mergeCell ref="B7:B8"/>
  </mergeCells>
  <phoneticPr fontId="15" type="noConversion"/>
  <dataValidations xWindow="745" yWindow="523" count="3">
    <dataValidation type="list" allowBlank="1" showInputMessage="1" showErrorMessage="1" prompt="RESULTADO: Permiten establecer SI las acciones ejecutadas sirvieron para lograr las metas y los resultados deseados._x000a_PROCESO: Brindan información acerca del desarrollo de las diferentes etapas de un proceso y permite monitorear los avances" sqref="G5:G28">
      <formula1>$E$43:$E$45</formula1>
    </dataValidation>
    <dataValidation type="list" allowBlank="1" showInputMessage="1" showErrorMessage="1" sqref="I5:I28">
      <formula1>$I$49:$I$51</formula1>
    </dataValidation>
    <dataValidation type="list" allowBlank="1" showInputMessage="1" showErrorMessage="1" sqref="P5:P28">
      <formula1>$P$60:$P$65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6" tint="-0.499984740745262"/>
  </sheetPr>
  <dimension ref="A2:J129"/>
  <sheetViews>
    <sheetView tabSelected="1" zoomScaleNormal="100" workbookViewId="0">
      <selection activeCell="C52" sqref="C52"/>
    </sheetView>
  </sheetViews>
  <sheetFormatPr baseColWidth="10" defaultColWidth="9.140625" defaultRowHeight="10.199999999999999" x14ac:dyDescent="0.2"/>
  <cols>
    <col min="1" max="1" width="45.85546875" style="28" customWidth="1"/>
    <col min="2" max="2" width="40.7109375" style="28" customWidth="1"/>
    <col min="3" max="3" width="34" style="129" customWidth="1"/>
    <col min="4" max="4" width="20" style="129" customWidth="1"/>
    <col min="5" max="5" width="26.7109375" style="129" customWidth="1"/>
    <col min="6" max="6" width="29.7109375" style="141" customWidth="1"/>
    <col min="7" max="7" width="40.7109375" style="129" customWidth="1"/>
    <col min="8" max="8" width="26.28515625" style="129" customWidth="1"/>
    <col min="9" max="9" width="39.42578125" style="129" customWidth="1"/>
    <col min="10" max="10" width="12" style="28" customWidth="1"/>
    <col min="11" max="256" width="12" customWidth="1"/>
  </cols>
  <sheetData>
    <row r="2" spans="1:10" ht="13.8" x14ac:dyDescent="0.25">
      <c r="B2" s="302"/>
      <c r="C2" s="302"/>
      <c r="D2" s="302"/>
      <c r="E2" s="302"/>
      <c r="F2" s="302"/>
      <c r="G2" s="302"/>
      <c r="H2" s="149"/>
      <c r="I2" s="149"/>
    </row>
    <row r="4" spans="1:10" ht="10.8" thickBot="1" x14ac:dyDescent="0.25">
      <c r="C4" s="149"/>
      <c r="D4" s="149"/>
      <c r="E4" s="149"/>
      <c r="G4" s="149"/>
      <c r="H4" s="149"/>
      <c r="I4" s="149"/>
    </row>
    <row r="5" spans="1:10" s="25" customFormat="1" ht="51.75" customHeight="1" thickBot="1" x14ac:dyDescent="0.25">
      <c r="A5" s="30" t="s">
        <v>269</v>
      </c>
      <c r="B5" s="62" t="s">
        <v>293</v>
      </c>
      <c r="C5" s="40" t="s">
        <v>294</v>
      </c>
      <c r="D5" s="62" t="s">
        <v>295</v>
      </c>
      <c r="E5" s="40" t="s">
        <v>296</v>
      </c>
      <c r="F5" s="142" t="s">
        <v>297</v>
      </c>
      <c r="G5" s="40" t="s">
        <v>298</v>
      </c>
      <c r="H5" s="40" t="s">
        <v>299</v>
      </c>
      <c r="I5" s="101" t="s">
        <v>300</v>
      </c>
      <c r="J5" s="94"/>
    </row>
    <row r="6" spans="1:10" s="94" customFormat="1" ht="63" customHeight="1" x14ac:dyDescent="0.2">
      <c r="A6" s="303" t="str">
        <f>OBJS!D5</f>
        <v>Al finalizar el año 2017, se tendra diseñado 10 planeas de areas, 4 proyectos transversales y programas, teniendo como referente la IEP-TIC</v>
      </c>
      <c r="B6" s="131" t="s">
        <v>580</v>
      </c>
      <c r="C6" s="137" t="s">
        <v>590</v>
      </c>
      <c r="D6" s="171" t="s">
        <v>583</v>
      </c>
      <c r="E6" s="171">
        <v>43057</v>
      </c>
      <c r="F6" s="143">
        <v>200</v>
      </c>
      <c r="G6" s="133" t="s">
        <v>303</v>
      </c>
      <c r="H6" s="133" t="s">
        <v>304</v>
      </c>
      <c r="I6" s="174" t="s">
        <v>418</v>
      </c>
    </row>
    <row r="7" spans="1:10" s="94" customFormat="1" ht="43.5" customHeight="1" x14ac:dyDescent="0.2">
      <c r="A7" s="304"/>
      <c r="B7" s="131" t="s">
        <v>581</v>
      </c>
      <c r="C7" s="137" t="s">
        <v>590</v>
      </c>
      <c r="D7" s="171">
        <v>40603</v>
      </c>
      <c r="E7" s="171">
        <v>43059</v>
      </c>
      <c r="F7" s="143">
        <v>100</v>
      </c>
      <c r="G7" s="133" t="s">
        <v>303</v>
      </c>
      <c r="H7" s="133" t="s">
        <v>306</v>
      </c>
      <c r="I7" s="174" t="s">
        <v>584</v>
      </c>
    </row>
    <row r="8" spans="1:10" s="94" customFormat="1" ht="43.5" customHeight="1" x14ac:dyDescent="0.2">
      <c r="A8" s="303" t="str">
        <f>OBJS!D6</f>
        <v>Al finalizar 2017, se tendrá ajustado 4 de guía areas fundamentales (matemáticas, lenguaje, sociales y naturales) de  acuerdos a los nuevos referentes del MEN-SED y Programa PTA</v>
      </c>
      <c r="B8" s="100" t="s">
        <v>582</v>
      </c>
      <c r="C8" s="137" t="s">
        <v>590</v>
      </c>
      <c r="D8" s="171" t="s">
        <v>583</v>
      </c>
      <c r="E8" s="171">
        <v>43057</v>
      </c>
      <c r="F8" s="143">
        <v>100</v>
      </c>
      <c r="G8" s="133" t="s">
        <v>303</v>
      </c>
      <c r="H8" s="133" t="s">
        <v>304</v>
      </c>
      <c r="I8" s="174" t="s">
        <v>594</v>
      </c>
    </row>
    <row r="9" spans="1:10" s="94" customFormat="1" ht="43.5" customHeight="1" x14ac:dyDescent="0.2">
      <c r="A9" s="304"/>
      <c r="B9" s="100" t="s">
        <v>526</v>
      </c>
      <c r="C9" s="137" t="s">
        <v>591</v>
      </c>
      <c r="D9" s="171" t="s">
        <v>585</v>
      </c>
      <c r="E9" s="171">
        <v>43069</v>
      </c>
      <c r="F9" s="143">
        <v>50</v>
      </c>
      <c r="G9" s="133" t="s">
        <v>303</v>
      </c>
      <c r="H9" s="133" t="s">
        <v>304</v>
      </c>
      <c r="I9" s="174" t="s">
        <v>584</v>
      </c>
    </row>
    <row r="10" spans="1:10" s="28" customFormat="1" ht="43.5" customHeight="1" x14ac:dyDescent="0.2">
      <c r="A10" s="303" t="str">
        <f>OBJS!D7</f>
        <v>Planear dentro de cada uno de los planes de areas, proyectos y programas el uso de las tic y materiales didácticos.</v>
      </c>
      <c r="B10" s="100" t="s">
        <v>587</v>
      </c>
      <c r="C10" s="137" t="s">
        <v>590</v>
      </c>
      <c r="D10" s="171" t="s">
        <v>592</v>
      </c>
      <c r="E10" s="171">
        <v>43063</v>
      </c>
      <c r="F10" s="143">
        <v>800</v>
      </c>
      <c r="G10" s="133" t="s">
        <v>309</v>
      </c>
      <c r="H10" s="133" t="s">
        <v>310</v>
      </c>
      <c r="I10" s="174" t="s">
        <v>584</v>
      </c>
    </row>
    <row r="11" spans="1:10" s="28" customFormat="1" ht="43.5" customHeight="1" x14ac:dyDescent="0.2">
      <c r="A11" s="304"/>
      <c r="B11" s="100" t="s">
        <v>586</v>
      </c>
      <c r="C11" s="137" t="s">
        <v>590</v>
      </c>
      <c r="D11" s="171" t="s">
        <v>592</v>
      </c>
      <c r="E11" s="171">
        <v>43063</v>
      </c>
      <c r="F11" s="143">
        <v>1000</v>
      </c>
      <c r="G11" s="133" t="s">
        <v>309</v>
      </c>
      <c r="H11" s="133" t="s">
        <v>304</v>
      </c>
      <c r="I11" s="174" t="s">
        <v>596</v>
      </c>
    </row>
    <row r="12" spans="1:10" s="28" customFormat="1" ht="43.5" customHeight="1" x14ac:dyDescent="0.2">
      <c r="A12" s="303" t="str">
        <f>OBJS!D8</f>
        <v>Evaluar periodicamente el uso de los mismos.</v>
      </c>
      <c r="B12" s="100" t="s">
        <v>588</v>
      </c>
      <c r="C12" s="137" t="s">
        <v>590</v>
      </c>
      <c r="D12" s="171" t="s">
        <v>592</v>
      </c>
      <c r="E12" s="171">
        <v>43063</v>
      </c>
      <c r="F12" s="143">
        <v>500</v>
      </c>
      <c r="G12" s="133" t="s">
        <v>309</v>
      </c>
      <c r="H12" s="133" t="s">
        <v>304</v>
      </c>
      <c r="I12" s="174" t="s">
        <v>595</v>
      </c>
    </row>
    <row r="13" spans="1:10" s="28" customFormat="1" ht="43.5" customHeight="1" x14ac:dyDescent="0.2">
      <c r="A13" s="304"/>
      <c r="B13" s="100" t="s">
        <v>589</v>
      </c>
      <c r="C13" s="137" t="s">
        <v>590</v>
      </c>
      <c r="D13" s="171" t="s">
        <v>592</v>
      </c>
      <c r="E13" s="171">
        <v>43063</v>
      </c>
      <c r="F13" s="143" t="s">
        <v>593</v>
      </c>
      <c r="G13" s="133" t="s">
        <v>309</v>
      </c>
      <c r="H13" s="133" t="s">
        <v>304</v>
      </c>
      <c r="I13" s="174" t="s">
        <v>584</v>
      </c>
    </row>
    <row r="14" spans="1:10" s="28" customFormat="1" ht="43.5" customHeight="1" x14ac:dyDescent="0.2">
      <c r="A14" s="303" t="str">
        <f>OBJS!D9</f>
        <v xml:space="preserve">Al finalizar el año 2016 el 70% de los docentes se formarán como invetigadores como estrategia pedagogica. </v>
      </c>
      <c r="B14" s="100" t="s">
        <v>602</v>
      </c>
      <c r="C14" s="137" t="s">
        <v>590</v>
      </c>
      <c r="D14" s="171">
        <v>42765</v>
      </c>
      <c r="E14" s="171">
        <v>43063</v>
      </c>
      <c r="F14" s="143">
        <v>200000</v>
      </c>
      <c r="G14" s="133" t="s">
        <v>303</v>
      </c>
      <c r="H14" s="133" t="s">
        <v>304</v>
      </c>
      <c r="I14" s="144" t="s">
        <v>597</v>
      </c>
    </row>
    <row r="15" spans="1:10" s="28" customFormat="1" ht="43.5" customHeight="1" x14ac:dyDescent="0.2">
      <c r="A15" s="304"/>
      <c r="B15" s="100" t="s">
        <v>598</v>
      </c>
      <c r="C15" s="137" t="s">
        <v>590</v>
      </c>
      <c r="D15" s="171">
        <v>42765</v>
      </c>
      <c r="E15" s="171">
        <v>43063</v>
      </c>
      <c r="F15" s="143">
        <v>300000</v>
      </c>
      <c r="G15" s="133" t="s">
        <v>303</v>
      </c>
      <c r="H15" s="133" t="s">
        <v>304</v>
      </c>
      <c r="I15" s="144" t="s">
        <v>599</v>
      </c>
    </row>
    <row r="16" spans="1:10" s="28" customFormat="1" ht="43.5" customHeight="1" x14ac:dyDescent="0.2">
      <c r="A16" s="303" t="str">
        <f>OBJS!D10</f>
        <v xml:space="preserve">Al finalizar el año 2017 se conformarán en la Institucion 7 semilleros de investigacion </v>
      </c>
      <c r="B16" s="100" t="s">
        <v>603</v>
      </c>
      <c r="C16" s="137" t="s">
        <v>590</v>
      </c>
      <c r="D16" s="171">
        <v>42765</v>
      </c>
      <c r="E16" s="171">
        <v>43063</v>
      </c>
      <c r="F16" s="143">
        <v>500000</v>
      </c>
      <c r="G16" s="133" t="s">
        <v>303</v>
      </c>
      <c r="H16" s="133" t="s">
        <v>306</v>
      </c>
      <c r="I16" s="144" t="s">
        <v>600</v>
      </c>
    </row>
    <row r="17" spans="1:9" s="28" customFormat="1" ht="43.5" customHeight="1" x14ac:dyDescent="0.2">
      <c r="A17" s="304"/>
      <c r="B17" s="100" t="s">
        <v>604</v>
      </c>
      <c r="C17" s="137" t="s">
        <v>590</v>
      </c>
      <c r="D17" s="171">
        <v>42765</v>
      </c>
      <c r="E17" s="171">
        <v>43063</v>
      </c>
      <c r="F17" s="143">
        <v>500000</v>
      </c>
      <c r="G17" s="133" t="s">
        <v>303</v>
      </c>
      <c r="H17" s="133" t="s">
        <v>306</v>
      </c>
      <c r="I17" s="144" t="s">
        <v>601</v>
      </c>
    </row>
    <row r="18" spans="1:9" s="28" customFormat="1" ht="43.5" customHeight="1" x14ac:dyDescent="0.2">
      <c r="A18" s="303" t="str">
        <f>OBJS!D11</f>
        <v>Diagnosticar periodicamente el estado de cada uno de los equipos y materiales de cada sede.</v>
      </c>
      <c r="B18" s="100" t="s">
        <v>605</v>
      </c>
      <c r="C18" s="137" t="s">
        <v>590</v>
      </c>
      <c r="D18" s="171">
        <v>42755</v>
      </c>
      <c r="E18" s="171">
        <v>42755</v>
      </c>
      <c r="F18" s="175">
        <v>50</v>
      </c>
      <c r="G18" s="133" t="s">
        <v>303</v>
      </c>
      <c r="H18" s="133" t="s">
        <v>304</v>
      </c>
      <c r="I18" s="144" t="s">
        <v>606</v>
      </c>
    </row>
    <row r="19" spans="1:9" s="28" customFormat="1" ht="43.5" customHeight="1" x14ac:dyDescent="0.2">
      <c r="A19" s="304"/>
      <c r="B19" s="100" t="s">
        <v>607</v>
      </c>
      <c r="C19" s="137" t="s">
        <v>590</v>
      </c>
      <c r="D19" s="171">
        <v>42769</v>
      </c>
      <c r="E19" s="171">
        <v>42797</v>
      </c>
      <c r="F19" s="175">
        <v>100</v>
      </c>
      <c r="G19" s="133" t="s">
        <v>303</v>
      </c>
      <c r="H19" s="133" t="s">
        <v>304</v>
      </c>
      <c r="I19" s="144" t="s">
        <v>608</v>
      </c>
    </row>
    <row r="20" spans="1:9" s="28" customFormat="1" ht="43.5" customHeight="1" x14ac:dyDescent="0.2">
      <c r="A20" s="303" t="str">
        <f>OBJS!D12</f>
        <v>Disponibilidad constante de equipos y materiales para su utilización.</v>
      </c>
      <c r="B20" s="100" t="s">
        <v>609</v>
      </c>
      <c r="C20" s="137" t="s">
        <v>590</v>
      </c>
      <c r="D20" s="171">
        <v>42769</v>
      </c>
      <c r="E20" s="171">
        <v>43063</v>
      </c>
      <c r="F20" s="175">
        <v>50</v>
      </c>
      <c r="G20" s="133" t="s">
        <v>303</v>
      </c>
      <c r="H20" s="133" t="s">
        <v>304</v>
      </c>
      <c r="I20" s="144" t="s">
        <v>610</v>
      </c>
    </row>
    <row r="21" spans="1:9" s="28" customFormat="1" ht="43.5" customHeight="1" x14ac:dyDescent="0.2">
      <c r="A21" s="304"/>
      <c r="B21" s="100" t="s">
        <v>611</v>
      </c>
      <c r="C21" s="137" t="s">
        <v>590</v>
      </c>
      <c r="D21" s="171">
        <v>42770</v>
      </c>
      <c r="E21" s="171">
        <v>43063</v>
      </c>
      <c r="F21" s="175">
        <v>1000</v>
      </c>
      <c r="G21" s="133" t="s">
        <v>303</v>
      </c>
      <c r="H21" s="133" t="s">
        <v>304</v>
      </c>
      <c r="I21" s="144" t="s">
        <v>612</v>
      </c>
    </row>
    <row r="22" spans="1:9" s="28" customFormat="1" ht="43.5" customHeight="1" x14ac:dyDescent="0.2">
      <c r="A22" s="303" t="str">
        <f>OBJS!D13</f>
        <v xml:space="preserve">Para el año 2017, se diseñará un plan de capacitación y autoformación </v>
      </c>
      <c r="B22" s="100" t="s">
        <v>613</v>
      </c>
      <c r="C22" s="137" t="s">
        <v>590</v>
      </c>
      <c r="D22" s="171">
        <v>42786</v>
      </c>
      <c r="E22" s="171">
        <v>42793</v>
      </c>
      <c r="F22" s="143">
        <v>50</v>
      </c>
      <c r="G22" s="133" t="s">
        <v>303</v>
      </c>
      <c r="H22" s="133" t="s">
        <v>304</v>
      </c>
      <c r="I22" s="144" t="s">
        <v>418</v>
      </c>
    </row>
    <row r="23" spans="1:9" s="28" customFormat="1" ht="43.5" customHeight="1" x14ac:dyDescent="0.2">
      <c r="A23" s="304"/>
      <c r="B23" s="100" t="s">
        <v>614</v>
      </c>
      <c r="C23" s="137" t="s">
        <v>590</v>
      </c>
      <c r="D23" s="171">
        <v>42796</v>
      </c>
      <c r="E23" s="171">
        <v>41223</v>
      </c>
      <c r="F23" s="143">
        <v>500</v>
      </c>
      <c r="G23" s="133" t="s">
        <v>311</v>
      </c>
      <c r="H23" s="133" t="s">
        <v>310</v>
      </c>
      <c r="I23" s="144" t="s">
        <v>418</v>
      </c>
    </row>
    <row r="24" spans="1:9" s="28" customFormat="1" ht="43.5" customHeight="1" x14ac:dyDescent="0.2">
      <c r="A24" s="303" t="str">
        <f>OBJS!D14</f>
        <v>para el año 2017, se aplicará seguimiento períodico a las innovaciones dentro del proceso educativo.</v>
      </c>
      <c r="B24" s="100" t="s">
        <v>616</v>
      </c>
      <c r="C24" s="137" t="s">
        <v>590</v>
      </c>
      <c r="D24" s="171" t="s">
        <v>583</v>
      </c>
      <c r="E24" s="171">
        <v>43057</v>
      </c>
      <c r="F24" s="143">
        <v>50</v>
      </c>
      <c r="G24" s="133" t="s">
        <v>303</v>
      </c>
      <c r="H24" s="133" t="s">
        <v>304</v>
      </c>
      <c r="I24" s="144" t="s">
        <v>584</v>
      </c>
    </row>
    <row r="25" spans="1:9" s="28" customFormat="1" ht="43.5" customHeight="1" x14ac:dyDescent="0.2">
      <c r="A25" s="304"/>
      <c r="B25" s="100" t="s">
        <v>617</v>
      </c>
      <c r="C25" s="137" t="s">
        <v>590</v>
      </c>
      <c r="D25" s="171" t="s">
        <v>583</v>
      </c>
      <c r="E25" s="171">
        <v>43057</v>
      </c>
      <c r="F25" s="143">
        <v>50</v>
      </c>
      <c r="G25" s="133" t="s">
        <v>303</v>
      </c>
      <c r="H25" s="133" t="s">
        <v>304</v>
      </c>
      <c r="I25" s="144" t="s">
        <v>594</v>
      </c>
    </row>
    <row r="26" spans="1:9" s="28" customFormat="1" ht="43.5" customHeight="1" x14ac:dyDescent="0.2">
      <c r="A26" s="303" t="str">
        <f>OBJS!D15</f>
        <v>Para el año 2017, se realizará un estudio claro y conciso de los resultados pruebas externas e internas de cada sede y del CER.</v>
      </c>
      <c r="B26" s="100" t="s">
        <v>618</v>
      </c>
      <c r="C26" s="137" t="s">
        <v>590</v>
      </c>
      <c r="D26" s="171">
        <v>42747</v>
      </c>
      <c r="E26" s="171">
        <v>42749</v>
      </c>
      <c r="F26" s="143">
        <v>50</v>
      </c>
      <c r="G26" s="133" t="s">
        <v>303</v>
      </c>
      <c r="H26" s="133" t="s">
        <v>304</v>
      </c>
      <c r="I26" s="144" t="s">
        <v>619</v>
      </c>
    </row>
    <row r="27" spans="1:9" s="28" customFormat="1" ht="43.5" customHeight="1" x14ac:dyDescent="0.2">
      <c r="A27" s="304"/>
      <c r="B27" s="100" t="s">
        <v>620</v>
      </c>
      <c r="C27" s="137" t="s">
        <v>590</v>
      </c>
      <c r="D27" s="171">
        <v>42747</v>
      </c>
      <c r="E27" s="171">
        <v>42749</v>
      </c>
      <c r="F27" s="143">
        <v>50</v>
      </c>
      <c r="G27" s="133" t="s">
        <v>303</v>
      </c>
      <c r="H27" s="133" t="s">
        <v>304</v>
      </c>
      <c r="I27" s="144" t="s">
        <v>619</v>
      </c>
    </row>
    <row r="28" spans="1:9" s="28" customFormat="1" ht="43.5" customHeight="1" x14ac:dyDescent="0.2">
      <c r="A28" s="303" t="str">
        <f>OBJS!D16</f>
        <v>para el año 2017, se aplicarán pruebas periodicas teniendo en cuenta los resultados pruebas internas y externas.</v>
      </c>
      <c r="B28" s="100" t="s">
        <v>621</v>
      </c>
      <c r="C28" s="137" t="s">
        <v>590</v>
      </c>
      <c r="D28" s="171">
        <v>42772</v>
      </c>
      <c r="E28" s="171">
        <v>43056</v>
      </c>
      <c r="F28" s="143">
        <v>500</v>
      </c>
      <c r="G28" s="133" t="s">
        <v>303</v>
      </c>
      <c r="H28" s="133" t="s">
        <v>304</v>
      </c>
      <c r="I28" s="144" t="s">
        <v>622</v>
      </c>
    </row>
    <row r="29" spans="1:9" s="28" customFormat="1" ht="43.5" customHeight="1" x14ac:dyDescent="0.2">
      <c r="A29" s="304"/>
      <c r="B29" s="100" t="s">
        <v>623</v>
      </c>
      <c r="C29" s="137" t="s">
        <v>590</v>
      </c>
      <c r="D29" s="171">
        <v>42772</v>
      </c>
      <c r="E29" s="171">
        <v>42772</v>
      </c>
      <c r="F29" s="143">
        <v>500</v>
      </c>
      <c r="G29" s="133" t="s">
        <v>303</v>
      </c>
      <c r="H29" s="133" t="s">
        <v>304</v>
      </c>
      <c r="I29" s="144" t="s">
        <v>624</v>
      </c>
    </row>
    <row r="30" spans="1:9" s="28" customFormat="1" ht="43.5" customHeight="1" x14ac:dyDescent="0.2">
      <c r="A30" s="303" t="str">
        <f>OBJS!D17</f>
        <v>para el año 2017, se Elaborar un diagnóstico bimestral  de estudiantes con problemas de aprendizaje.</v>
      </c>
      <c r="B30" s="100" t="s">
        <v>631</v>
      </c>
      <c r="C30" s="137" t="s">
        <v>590</v>
      </c>
      <c r="D30" s="171" t="s">
        <v>628</v>
      </c>
      <c r="E30" s="171" t="s">
        <v>625</v>
      </c>
      <c r="F30" s="143" t="s">
        <v>626</v>
      </c>
      <c r="G30" s="133" t="s">
        <v>309</v>
      </c>
      <c r="H30" s="133" t="s">
        <v>310</v>
      </c>
      <c r="I30" s="144" t="s">
        <v>627</v>
      </c>
    </row>
    <row r="31" spans="1:9" s="28" customFormat="1" ht="43.5" customHeight="1" x14ac:dyDescent="0.2">
      <c r="A31" s="304"/>
      <c r="B31" s="100" t="s">
        <v>629</v>
      </c>
      <c r="C31" s="137" t="s">
        <v>590</v>
      </c>
      <c r="D31" s="171" t="s">
        <v>628</v>
      </c>
      <c r="E31" s="171" t="s">
        <v>625</v>
      </c>
      <c r="F31" s="143" t="s">
        <v>626</v>
      </c>
      <c r="G31" s="133" t="s">
        <v>309</v>
      </c>
      <c r="H31" s="133" t="s">
        <v>304</v>
      </c>
      <c r="I31" s="144" t="s">
        <v>627</v>
      </c>
    </row>
    <row r="32" spans="1:9" s="28" customFormat="1" ht="43.5" customHeight="1" x14ac:dyDescent="0.2">
      <c r="A32" s="303" t="str">
        <f>OBJS!D18</f>
        <v>Para el año 2017, se establecerá un plan de acción apoyo pedagógico o de recuperación para estudiantes con problemas de aprendizaje.</v>
      </c>
      <c r="B32" s="100" t="s">
        <v>634</v>
      </c>
      <c r="C32" s="137" t="s">
        <v>590</v>
      </c>
      <c r="D32" s="171" t="s">
        <v>628</v>
      </c>
      <c r="E32" s="171" t="s">
        <v>625</v>
      </c>
      <c r="F32" s="143" t="s">
        <v>626</v>
      </c>
      <c r="G32" s="133" t="s">
        <v>309</v>
      </c>
      <c r="H32" s="133" t="s">
        <v>304</v>
      </c>
      <c r="I32" s="144" t="s">
        <v>627</v>
      </c>
    </row>
    <row r="33" spans="1:9" s="28" customFormat="1" ht="43.5" customHeight="1" x14ac:dyDescent="0.2">
      <c r="A33" s="304"/>
      <c r="B33" s="100" t="s">
        <v>635</v>
      </c>
      <c r="C33" s="137" t="s">
        <v>590</v>
      </c>
      <c r="D33" s="171" t="s">
        <v>628</v>
      </c>
      <c r="E33" s="171" t="s">
        <v>625</v>
      </c>
      <c r="F33" s="143" t="s">
        <v>626</v>
      </c>
      <c r="G33" s="133" t="s">
        <v>309</v>
      </c>
      <c r="H33" s="133" t="s">
        <v>304</v>
      </c>
      <c r="I33" s="144" t="s">
        <v>418</v>
      </c>
    </row>
    <row r="34" spans="1:9" s="28" customFormat="1" ht="43.5" customHeight="1" x14ac:dyDescent="0.2">
      <c r="A34" s="303" t="str">
        <f>OBJS!D19</f>
        <v>Capacitar a cada uno de los entes de la comunidad educativa el direccionamiento estrategico y horizonte institucional en cada una de las sedes educativas.</v>
      </c>
      <c r="B34" s="100" t="s">
        <v>645</v>
      </c>
      <c r="C34" s="137" t="s">
        <v>590</v>
      </c>
      <c r="D34" s="171" t="s">
        <v>628</v>
      </c>
      <c r="E34" s="171" t="s">
        <v>625</v>
      </c>
      <c r="F34" s="143" t="s">
        <v>626</v>
      </c>
      <c r="G34" s="133" t="s">
        <v>309</v>
      </c>
      <c r="H34" s="133" t="s">
        <v>304</v>
      </c>
      <c r="I34" s="144" t="s">
        <v>418</v>
      </c>
    </row>
    <row r="35" spans="1:9" s="28" customFormat="1" ht="43.5" customHeight="1" x14ac:dyDescent="0.2">
      <c r="A35" s="304"/>
      <c r="B35" s="100" t="s">
        <v>646</v>
      </c>
      <c r="C35" s="137" t="s">
        <v>590</v>
      </c>
      <c r="D35" s="171" t="s">
        <v>628</v>
      </c>
      <c r="E35" s="171" t="s">
        <v>625</v>
      </c>
      <c r="F35" s="143" t="s">
        <v>626</v>
      </c>
      <c r="G35" s="133" t="s">
        <v>309</v>
      </c>
      <c r="H35" s="133" t="s">
        <v>304</v>
      </c>
      <c r="I35" s="144" t="s">
        <v>418</v>
      </c>
    </row>
    <row r="36" spans="1:9" s="28" customFormat="1" ht="43.5" customHeight="1" x14ac:dyDescent="0.2">
      <c r="A36" s="303" t="str">
        <f>OBJS!D20</f>
        <v>Evaluar y evidenciar el proceso en cada sede.</v>
      </c>
      <c r="B36" s="100" t="s">
        <v>647</v>
      </c>
      <c r="C36" s="137" t="s">
        <v>590</v>
      </c>
      <c r="D36" s="171" t="s">
        <v>628</v>
      </c>
      <c r="E36" s="171" t="s">
        <v>625</v>
      </c>
      <c r="F36" s="143" t="s">
        <v>626</v>
      </c>
      <c r="G36" s="133" t="s">
        <v>309</v>
      </c>
      <c r="H36" s="133" t="s">
        <v>304</v>
      </c>
      <c r="I36" s="144" t="s">
        <v>418</v>
      </c>
    </row>
    <row r="37" spans="1:9" s="28" customFormat="1" ht="43.5" customHeight="1" x14ac:dyDescent="0.2">
      <c r="A37" s="304"/>
      <c r="B37" s="100" t="s">
        <v>648</v>
      </c>
      <c r="C37" s="137" t="s">
        <v>590</v>
      </c>
      <c r="D37" s="171" t="s">
        <v>628</v>
      </c>
      <c r="E37" s="171" t="s">
        <v>625</v>
      </c>
      <c r="F37" s="143" t="s">
        <v>626</v>
      </c>
      <c r="G37" s="133" t="s">
        <v>309</v>
      </c>
      <c r="H37" s="133" t="s">
        <v>304</v>
      </c>
      <c r="I37" s="144" t="s">
        <v>418</v>
      </c>
    </row>
    <row r="38" spans="1:9" s="28" customFormat="1" ht="43.5" customHeight="1" x14ac:dyDescent="0.2">
      <c r="A38" s="303" t="str">
        <f>OBJS!D21</f>
        <v xml:space="preserve">Elaborar un documento ajustado a Convivencia, procedimientos y funciones del CER </v>
      </c>
      <c r="B38" s="100" t="s">
        <v>649</v>
      </c>
      <c r="C38" s="137" t="s">
        <v>590</v>
      </c>
      <c r="D38" s="171" t="s">
        <v>628</v>
      </c>
      <c r="E38" s="171" t="s">
        <v>625</v>
      </c>
      <c r="F38" s="143" t="s">
        <v>626</v>
      </c>
      <c r="G38" s="133" t="s">
        <v>309</v>
      </c>
      <c r="H38" s="133" t="s">
        <v>304</v>
      </c>
      <c r="I38" s="144" t="s">
        <v>418</v>
      </c>
    </row>
    <row r="39" spans="1:9" s="28" customFormat="1" ht="43.5" customHeight="1" x14ac:dyDescent="0.2">
      <c r="A39" s="304"/>
      <c r="B39" s="100" t="s">
        <v>650</v>
      </c>
      <c r="C39" s="137" t="s">
        <v>590</v>
      </c>
      <c r="D39" s="171" t="s">
        <v>628</v>
      </c>
      <c r="E39" s="171" t="s">
        <v>625</v>
      </c>
      <c r="F39" s="143" t="s">
        <v>626</v>
      </c>
      <c r="G39" s="133" t="s">
        <v>309</v>
      </c>
      <c r="H39" s="133" t="s">
        <v>304</v>
      </c>
      <c r="I39" s="144" t="s">
        <v>418</v>
      </c>
    </row>
    <row r="40" spans="1:9" s="28" customFormat="1" ht="43.5" customHeight="1" x14ac:dyDescent="0.2">
      <c r="A40" s="303" t="str">
        <f>OBJS!D22</f>
        <v>Para el año 2.017, se capacitará a cada uno de los entes de la comunidad educativa los nuevos lineamientos ajustados al Manual de convivencia, procedimientos y funciones.</v>
      </c>
      <c r="B40" s="100" t="s">
        <v>651</v>
      </c>
      <c r="C40" s="137" t="s">
        <v>590</v>
      </c>
      <c r="D40" s="171" t="s">
        <v>628</v>
      </c>
      <c r="E40" s="171" t="s">
        <v>625</v>
      </c>
      <c r="F40" s="143" t="s">
        <v>626</v>
      </c>
      <c r="G40" s="133" t="s">
        <v>309</v>
      </c>
      <c r="H40" s="133" t="s">
        <v>304</v>
      </c>
      <c r="I40" s="144" t="s">
        <v>418</v>
      </c>
    </row>
    <row r="41" spans="1:9" s="28" customFormat="1" ht="43.5" customHeight="1" x14ac:dyDescent="0.2">
      <c r="A41" s="304"/>
      <c r="B41" s="100" t="s">
        <v>652</v>
      </c>
      <c r="C41" s="137" t="s">
        <v>590</v>
      </c>
      <c r="D41" s="171" t="s">
        <v>628</v>
      </c>
      <c r="E41" s="171" t="s">
        <v>625</v>
      </c>
      <c r="F41" s="143" t="s">
        <v>626</v>
      </c>
      <c r="G41" s="133" t="s">
        <v>309</v>
      </c>
      <c r="H41" s="133" t="s">
        <v>304</v>
      </c>
      <c r="I41" s="144" t="s">
        <v>418</v>
      </c>
    </row>
    <row r="42" spans="1:9" s="28" customFormat="1" ht="43.5" customHeight="1" x14ac:dyDescent="0.2">
      <c r="A42" s="303" t="str">
        <f>OBJS!D23</f>
        <v>Para el 2017, se elaborará un diagnóstico que permita identificar los problemas mas frecuentes de riesgo en los estudiantes  de cada sede.</v>
      </c>
      <c r="B42" s="100" t="s">
        <v>660</v>
      </c>
      <c r="C42" s="137" t="s">
        <v>590</v>
      </c>
      <c r="D42" s="171" t="s">
        <v>628</v>
      </c>
      <c r="E42" s="171" t="s">
        <v>625</v>
      </c>
      <c r="F42" s="143" t="s">
        <v>626</v>
      </c>
      <c r="G42" s="133" t="s">
        <v>309</v>
      </c>
      <c r="H42" s="133" t="s">
        <v>304</v>
      </c>
      <c r="I42" s="144" t="s">
        <v>418</v>
      </c>
    </row>
    <row r="43" spans="1:9" s="28" customFormat="1" ht="43.5" customHeight="1" x14ac:dyDescent="0.2">
      <c r="A43" s="304"/>
      <c r="B43" s="100" t="s">
        <v>653</v>
      </c>
      <c r="C43" s="137" t="s">
        <v>590</v>
      </c>
      <c r="D43" s="171" t="s">
        <v>628</v>
      </c>
      <c r="E43" s="171" t="s">
        <v>625</v>
      </c>
      <c r="F43" s="143" t="s">
        <v>626</v>
      </c>
      <c r="G43" s="133" t="s">
        <v>309</v>
      </c>
      <c r="H43" s="133" t="s">
        <v>304</v>
      </c>
      <c r="I43" s="144" t="s">
        <v>418</v>
      </c>
    </row>
    <row r="44" spans="1:9" s="28" customFormat="1" ht="43.5" customHeight="1" x14ac:dyDescent="0.2">
      <c r="A44" s="303" t="str">
        <f>OBJS!D24</f>
        <v>Plantear un proyecto con acciones para disminución o prevension de casos frecuentes.</v>
      </c>
      <c r="B44" s="100" t="s">
        <v>659</v>
      </c>
      <c r="C44" s="137" t="s">
        <v>590</v>
      </c>
      <c r="D44" s="171" t="s">
        <v>628</v>
      </c>
      <c r="E44" s="171" t="s">
        <v>625</v>
      </c>
      <c r="F44" s="143" t="s">
        <v>626</v>
      </c>
      <c r="G44" s="133" t="s">
        <v>309</v>
      </c>
      <c r="H44" s="133" t="s">
        <v>304</v>
      </c>
      <c r="I44" s="144" t="s">
        <v>418</v>
      </c>
    </row>
    <row r="45" spans="1:9" s="28" customFormat="1" ht="43.5" customHeight="1" x14ac:dyDescent="0.2">
      <c r="A45" s="304"/>
      <c r="B45" s="100" t="s">
        <v>654</v>
      </c>
      <c r="C45" s="137" t="s">
        <v>590</v>
      </c>
      <c r="D45" s="171" t="s">
        <v>628</v>
      </c>
      <c r="E45" s="171" t="s">
        <v>625</v>
      </c>
      <c r="F45" s="143" t="s">
        <v>626</v>
      </c>
      <c r="G45" s="133" t="s">
        <v>309</v>
      </c>
      <c r="H45" s="133" t="s">
        <v>304</v>
      </c>
      <c r="I45" s="144" t="s">
        <v>418</v>
      </c>
    </row>
    <row r="46" spans="1:9" s="28" customFormat="1" ht="43.5" customHeight="1" x14ac:dyDescent="0.2">
      <c r="A46" s="303" t="str">
        <f>OBJS!D25</f>
        <v>Para el año 2017, cada Sede educativa diseñará un programa que permita la consecución de recursos.</v>
      </c>
      <c r="B46" s="100" t="s">
        <v>655</v>
      </c>
      <c r="C46" s="137" t="s">
        <v>590</v>
      </c>
      <c r="D46" s="171" t="s">
        <v>628</v>
      </c>
      <c r="E46" s="171" t="s">
        <v>625</v>
      </c>
      <c r="F46" s="143" t="s">
        <v>626</v>
      </c>
      <c r="G46" s="133" t="s">
        <v>309</v>
      </c>
      <c r="H46" s="133" t="s">
        <v>304</v>
      </c>
      <c r="I46" s="144" t="s">
        <v>418</v>
      </c>
    </row>
    <row r="47" spans="1:9" s="28" customFormat="1" ht="43.5" customHeight="1" x14ac:dyDescent="0.2">
      <c r="A47" s="304"/>
      <c r="B47" s="100" t="s">
        <v>656</v>
      </c>
      <c r="C47" s="137" t="s">
        <v>590</v>
      </c>
      <c r="D47" s="171" t="s">
        <v>628</v>
      </c>
      <c r="E47" s="171" t="s">
        <v>625</v>
      </c>
      <c r="F47" s="143" t="s">
        <v>626</v>
      </c>
      <c r="G47" s="133" t="s">
        <v>309</v>
      </c>
      <c r="H47" s="133" t="s">
        <v>304</v>
      </c>
      <c r="I47" s="144" t="s">
        <v>418</v>
      </c>
    </row>
    <row r="48" spans="1:9" s="28" customFormat="1" ht="43.5" customHeight="1" x14ac:dyDescent="0.2">
      <c r="A48" s="303" t="str">
        <f>OBJS!D26</f>
        <v>Hacer un seguimiento y evaluación de acciones periodicas para mantener las plantas físicas en buen estado y de un buen ambiente escolar.</v>
      </c>
      <c r="B48" s="100" t="s">
        <v>657</v>
      </c>
      <c r="C48" s="137" t="s">
        <v>590</v>
      </c>
      <c r="D48" s="171" t="s">
        <v>628</v>
      </c>
      <c r="E48" s="171" t="s">
        <v>625</v>
      </c>
      <c r="F48" s="143" t="s">
        <v>626</v>
      </c>
      <c r="G48" s="133" t="s">
        <v>309</v>
      </c>
      <c r="H48" s="133" t="s">
        <v>304</v>
      </c>
      <c r="I48" s="144" t="s">
        <v>418</v>
      </c>
    </row>
    <row r="49" spans="1:9" s="28" customFormat="1" ht="43.5" customHeight="1" x14ac:dyDescent="0.2">
      <c r="A49" s="304"/>
      <c r="B49" s="100" t="s">
        <v>658</v>
      </c>
      <c r="C49" s="137" t="s">
        <v>590</v>
      </c>
      <c r="D49" s="171" t="s">
        <v>628</v>
      </c>
      <c r="E49" s="171" t="s">
        <v>625</v>
      </c>
      <c r="F49" s="143" t="s">
        <v>626</v>
      </c>
      <c r="G49" s="133" t="s">
        <v>309</v>
      </c>
      <c r="H49" s="133" t="s">
        <v>304</v>
      </c>
      <c r="I49" s="144" t="s">
        <v>418</v>
      </c>
    </row>
    <row r="50" spans="1:9" s="28" customFormat="1" ht="43.5" customHeight="1" x14ac:dyDescent="0.2">
      <c r="A50" s="303" t="str">
        <f>OBJS!D27</f>
        <v>Al finalizar el año  2017, se tendrá diagnósticado los problemas más relevantes psicosociales en los estudiantes y comunidad de cada sector.</v>
      </c>
      <c r="B50" s="100" t="s">
        <v>662</v>
      </c>
      <c r="C50" s="137" t="s">
        <v>590</v>
      </c>
      <c r="D50" s="171" t="s">
        <v>628</v>
      </c>
      <c r="E50" s="171" t="s">
        <v>625</v>
      </c>
      <c r="F50" s="143" t="s">
        <v>626</v>
      </c>
      <c r="G50" s="133" t="s">
        <v>309</v>
      </c>
      <c r="H50" s="133" t="s">
        <v>304</v>
      </c>
      <c r="I50" s="144" t="s">
        <v>418</v>
      </c>
    </row>
    <row r="51" spans="1:9" s="28" customFormat="1" ht="43.5" customHeight="1" x14ac:dyDescent="0.2">
      <c r="A51" s="304"/>
      <c r="B51" s="100" t="s">
        <v>663</v>
      </c>
      <c r="C51" s="137" t="s">
        <v>590</v>
      </c>
      <c r="D51" s="171" t="s">
        <v>628</v>
      </c>
      <c r="E51" s="171" t="s">
        <v>625</v>
      </c>
      <c r="F51" s="143" t="s">
        <v>626</v>
      </c>
      <c r="G51" s="133" t="s">
        <v>309</v>
      </c>
      <c r="H51" s="133" t="s">
        <v>304</v>
      </c>
      <c r="I51" s="144" t="s">
        <v>418</v>
      </c>
    </row>
    <row r="52" spans="1:9" s="28" customFormat="1" ht="43.5" customHeight="1" x14ac:dyDescent="0.2">
      <c r="A52" s="305" t="str">
        <f>OBJS!D28</f>
        <v>Para el año 2017, se elaborá un plan de acción preventivo y de solución en convenio con entidades competentes.</v>
      </c>
      <c r="B52" s="100" t="s">
        <v>661</v>
      </c>
      <c r="C52" s="137" t="s">
        <v>590</v>
      </c>
      <c r="D52" s="171" t="s">
        <v>628</v>
      </c>
      <c r="E52" s="171" t="s">
        <v>625</v>
      </c>
      <c r="F52" s="143" t="s">
        <v>626</v>
      </c>
      <c r="G52" s="133" t="s">
        <v>309</v>
      </c>
      <c r="H52" s="133" t="s">
        <v>304</v>
      </c>
      <c r="I52" s="144" t="s">
        <v>418</v>
      </c>
    </row>
    <row r="53" spans="1:9" s="28" customFormat="1" ht="43.5" customHeight="1" x14ac:dyDescent="0.2">
      <c r="A53" s="305"/>
      <c r="B53" s="100" t="s">
        <v>664</v>
      </c>
      <c r="C53" s="137" t="s">
        <v>590</v>
      </c>
      <c r="D53" s="171" t="s">
        <v>628</v>
      </c>
      <c r="E53" s="171" t="s">
        <v>625</v>
      </c>
      <c r="F53" s="143" t="s">
        <v>626</v>
      </c>
      <c r="G53" s="133" t="s">
        <v>309</v>
      </c>
      <c r="H53" s="133" t="s">
        <v>304</v>
      </c>
      <c r="I53" s="144" t="s">
        <v>418</v>
      </c>
    </row>
    <row r="54" spans="1:9" ht="12" customHeight="1" x14ac:dyDescent="0.2">
      <c r="C54" s="149"/>
      <c r="D54" s="149"/>
      <c r="E54" s="149"/>
      <c r="G54" s="149"/>
      <c r="H54" s="138"/>
      <c r="I54" s="149"/>
    </row>
    <row r="55" spans="1:9" ht="12" customHeight="1" x14ac:dyDescent="0.2">
      <c r="C55" s="149"/>
      <c r="D55" s="149"/>
      <c r="E55" s="149"/>
      <c r="G55" s="149"/>
      <c r="H55" s="139" t="s">
        <v>301</v>
      </c>
      <c r="I55" s="149"/>
    </row>
    <row r="56" spans="1:9" ht="12" customHeight="1" x14ac:dyDescent="0.2">
      <c r="C56" s="149"/>
      <c r="D56" s="149"/>
      <c r="E56" s="149"/>
      <c r="G56" s="149"/>
      <c r="H56" s="138"/>
      <c r="I56" s="149"/>
    </row>
    <row r="57" spans="1:9" ht="12" customHeight="1" x14ac:dyDescent="0.2">
      <c r="C57" s="149"/>
      <c r="D57" s="149"/>
      <c r="E57" s="149"/>
      <c r="G57" s="149"/>
      <c r="H57" s="138"/>
      <c r="I57" s="149"/>
    </row>
    <row r="111" spans="3:7" ht="30" customHeight="1" x14ac:dyDescent="0.2">
      <c r="C111" s="149">
        <v>2013</v>
      </c>
      <c r="D111" s="149">
        <v>1</v>
      </c>
      <c r="E111" s="149"/>
      <c r="G111" s="140" t="s">
        <v>302</v>
      </c>
    </row>
    <row r="112" spans="3:7" ht="24" x14ac:dyDescent="0.2">
      <c r="C112" s="149">
        <v>2014</v>
      </c>
      <c r="D112" s="149"/>
      <c r="E112" s="149"/>
      <c r="F112" s="141" t="s">
        <v>303</v>
      </c>
      <c r="G112" s="139" t="s">
        <v>304</v>
      </c>
    </row>
    <row r="113" spans="3:7" ht="12.75" customHeight="1" x14ac:dyDescent="0.2">
      <c r="C113" s="149">
        <v>2015</v>
      </c>
      <c r="D113" s="149"/>
      <c r="E113" s="149"/>
      <c r="F113" s="141" t="s">
        <v>305</v>
      </c>
      <c r="G113" s="139" t="s">
        <v>306</v>
      </c>
    </row>
    <row r="114" spans="3:7" ht="12" customHeight="1" x14ac:dyDescent="0.2">
      <c r="C114" s="149">
        <v>2016</v>
      </c>
      <c r="D114" s="149"/>
      <c r="E114" s="149"/>
      <c r="F114" s="141" t="s">
        <v>307</v>
      </c>
      <c r="G114" s="139" t="s">
        <v>308</v>
      </c>
    </row>
    <row r="115" spans="3:7" ht="24" x14ac:dyDescent="0.2">
      <c r="C115" s="149">
        <v>2017</v>
      </c>
      <c r="D115" s="149"/>
      <c r="E115" s="149"/>
      <c r="F115" s="141" t="s">
        <v>309</v>
      </c>
      <c r="G115" s="139" t="s">
        <v>310</v>
      </c>
    </row>
    <row r="116" spans="3:7" ht="24" x14ac:dyDescent="0.2">
      <c r="C116" s="149"/>
      <c r="D116" s="149"/>
      <c r="E116" s="149"/>
      <c r="F116" s="141" t="s">
        <v>311</v>
      </c>
      <c r="G116" s="139" t="s">
        <v>312</v>
      </c>
    </row>
    <row r="117" spans="3:7" ht="24" customHeight="1" x14ac:dyDescent="0.2">
      <c r="C117" s="149"/>
      <c r="D117" s="149"/>
      <c r="E117" s="149"/>
      <c r="F117" s="141" t="s">
        <v>313</v>
      </c>
      <c r="G117" s="139" t="s">
        <v>314</v>
      </c>
    </row>
    <row r="118" spans="3:7" ht="12" customHeight="1" x14ac:dyDescent="0.2">
      <c r="C118" s="149"/>
      <c r="D118" s="149"/>
      <c r="E118" s="149"/>
      <c r="G118" s="139" t="s">
        <v>315</v>
      </c>
    </row>
    <row r="119" spans="3:7" ht="12" customHeight="1" x14ac:dyDescent="0.2">
      <c r="C119" s="149"/>
      <c r="D119" s="149"/>
      <c r="E119" s="149"/>
      <c r="G119" s="139" t="s">
        <v>316</v>
      </c>
    </row>
    <row r="120" spans="3:7" ht="24" customHeight="1" x14ac:dyDescent="0.2">
      <c r="C120" s="149"/>
      <c r="D120" s="149"/>
      <c r="E120" s="149"/>
      <c r="G120" s="139" t="s">
        <v>317</v>
      </c>
    </row>
    <row r="121" spans="3:7" ht="12" x14ac:dyDescent="0.2">
      <c r="C121" s="149"/>
      <c r="D121" s="149"/>
      <c r="E121" s="149"/>
      <c r="G121" s="139" t="s">
        <v>318</v>
      </c>
    </row>
    <row r="122" spans="3:7" ht="12" customHeight="1" x14ac:dyDescent="0.2">
      <c r="C122" s="149"/>
      <c r="D122" s="149"/>
      <c r="E122" s="149"/>
      <c r="G122" s="139" t="s">
        <v>319</v>
      </c>
    </row>
    <row r="123" spans="3:7" ht="12" customHeight="1" x14ac:dyDescent="0.2">
      <c r="C123" s="149"/>
      <c r="D123" s="149"/>
      <c r="E123" s="149"/>
      <c r="G123" s="139" t="s">
        <v>320</v>
      </c>
    </row>
    <row r="124" spans="3:7" ht="12" customHeight="1" x14ac:dyDescent="0.2">
      <c r="C124" s="149"/>
      <c r="D124" s="149"/>
      <c r="E124" s="149"/>
      <c r="G124" s="139" t="s">
        <v>321</v>
      </c>
    </row>
    <row r="125" spans="3:7" ht="24" x14ac:dyDescent="0.2">
      <c r="C125" s="149"/>
      <c r="D125" s="149"/>
      <c r="E125" s="149"/>
      <c r="G125" s="139" t="s">
        <v>322</v>
      </c>
    </row>
    <row r="126" spans="3:7" ht="36" customHeight="1" x14ac:dyDescent="0.2">
      <c r="C126" s="149"/>
      <c r="D126" s="149"/>
      <c r="E126" s="149"/>
      <c r="G126" s="139" t="s">
        <v>323</v>
      </c>
    </row>
    <row r="127" spans="3:7" ht="48" x14ac:dyDescent="0.2">
      <c r="C127" s="149"/>
      <c r="D127" s="149"/>
      <c r="E127" s="149"/>
      <c r="G127" s="139" t="s">
        <v>324</v>
      </c>
    </row>
    <row r="128" spans="3:7" ht="24" x14ac:dyDescent="0.2">
      <c r="C128" s="149"/>
      <c r="D128" s="149"/>
      <c r="E128" s="149"/>
      <c r="G128" s="139" t="s">
        <v>325</v>
      </c>
    </row>
    <row r="129" spans="7:7" ht="36" customHeight="1" x14ac:dyDescent="0.2">
      <c r="G129" s="139" t="s">
        <v>326</v>
      </c>
    </row>
  </sheetData>
  <sheetProtection selectLockedCells="1"/>
  <mergeCells count="25">
    <mergeCell ref="A26:A27"/>
    <mergeCell ref="A52:A53"/>
    <mergeCell ref="A30:A31"/>
    <mergeCell ref="A32:A33"/>
    <mergeCell ref="A34:A35"/>
    <mergeCell ref="A36:A37"/>
    <mergeCell ref="A38:A39"/>
    <mergeCell ref="A40:A41"/>
    <mergeCell ref="A50:A51"/>
    <mergeCell ref="B2:G2"/>
    <mergeCell ref="A42:A43"/>
    <mergeCell ref="A44:A45"/>
    <mergeCell ref="A46:A47"/>
    <mergeCell ref="A48:A49"/>
    <mergeCell ref="A6:A7"/>
    <mergeCell ref="A8:A9"/>
    <mergeCell ref="A10:A11"/>
    <mergeCell ref="A12:A13"/>
    <mergeCell ref="A14:A15"/>
    <mergeCell ref="A28:A29"/>
    <mergeCell ref="A16:A17"/>
    <mergeCell ref="A18:A19"/>
    <mergeCell ref="A20:A21"/>
    <mergeCell ref="A22:A23"/>
    <mergeCell ref="A24:A25"/>
  </mergeCells>
  <phoneticPr fontId="15" type="noConversion"/>
  <dataValidations count="2">
    <dataValidation type="list" allowBlank="1" showInputMessage="1" showErrorMessage="1" sqref="H6:H53">
      <formula1>$G$112:$G$129</formula1>
    </dataValidation>
    <dataValidation type="list" allowBlank="1" showInputMessage="1" showErrorMessage="1" sqref="G6:G53">
      <formula1>$F$111:$F$117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theme="6" tint="-0.499984740745262"/>
  </sheetPr>
  <dimension ref="A2:H198"/>
  <sheetViews>
    <sheetView topLeftCell="A114" zoomScale="80" zoomScaleNormal="80" workbookViewId="0">
      <selection activeCell="A117" sqref="A117:A120"/>
    </sheetView>
  </sheetViews>
  <sheetFormatPr baseColWidth="10" defaultColWidth="9.140625" defaultRowHeight="10.199999999999999" x14ac:dyDescent="0.2"/>
  <cols>
    <col min="1" max="1" width="30.28515625" style="98" customWidth="1"/>
    <col min="2" max="2" width="40.7109375" style="98" customWidth="1"/>
    <col min="3" max="4" width="40.7109375" style="129" customWidth="1"/>
    <col min="5" max="5" width="15.140625" style="129" bestFit="1" customWidth="1"/>
    <col min="6" max="6" width="14.42578125" style="129" customWidth="1"/>
    <col min="7" max="256" width="12" customWidth="1"/>
  </cols>
  <sheetData>
    <row r="2" spans="1:6" ht="15.6" x14ac:dyDescent="0.3">
      <c r="B2" s="310" t="s">
        <v>327</v>
      </c>
      <c r="C2" s="310"/>
      <c r="D2" s="310"/>
      <c r="E2" s="310"/>
      <c r="F2" s="310"/>
    </row>
    <row r="3" spans="1:6" ht="10.8" thickBot="1" x14ac:dyDescent="0.25">
      <c r="C3" s="149"/>
      <c r="D3" s="149"/>
      <c r="E3" s="149"/>
      <c r="F3" s="149"/>
    </row>
    <row r="4" spans="1:6" s="25" customFormat="1" ht="31.5" customHeight="1" x14ac:dyDescent="0.2">
      <c r="A4" s="132" t="s">
        <v>293</v>
      </c>
      <c r="B4" s="135" t="s">
        <v>328</v>
      </c>
      <c r="C4" s="62" t="s">
        <v>294</v>
      </c>
      <c r="D4" s="62" t="s">
        <v>329</v>
      </c>
      <c r="E4" s="62" t="s">
        <v>330</v>
      </c>
      <c r="F4" s="62" t="s">
        <v>331</v>
      </c>
    </row>
    <row r="5" spans="1:6" s="25" customFormat="1" ht="40.5" customHeight="1" x14ac:dyDescent="0.2">
      <c r="A5" s="306" t="str">
        <f>ACCS!B6</f>
        <v>Autocapacitaciones y retroalimentación  a Director y Docentes por parte de la SED-ENJAMBRE sobre manejos de estandares, derechos básicos y lineamientos curriculares</v>
      </c>
      <c r="B5" s="136" t="s">
        <v>493</v>
      </c>
      <c r="C5" s="133" t="s">
        <v>637</v>
      </c>
      <c r="D5" s="134" t="s">
        <v>494</v>
      </c>
      <c r="E5" s="147">
        <v>42745</v>
      </c>
      <c r="F5" s="147">
        <v>43063</v>
      </c>
    </row>
    <row r="6" spans="1:6" s="25" customFormat="1" ht="40.5" customHeight="1" x14ac:dyDescent="0.2">
      <c r="A6" s="307"/>
      <c r="B6" s="136" t="s">
        <v>495</v>
      </c>
      <c r="C6" s="133" t="s">
        <v>637</v>
      </c>
      <c r="D6" s="134"/>
      <c r="E6" s="171">
        <v>42745</v>
      </c>
      <c r="F6" s="171">
        <v>43063</v>
      </c>
    </row>
    <row r="7" spans="1:6" s="25" customFormat="1" ht="40.5" customHeight="1" x14ac:dyDescent="0.2">
      <c r="A7" s="307"/>
      <c r="B7" s="136" t="s">
        <v>496</v>
      </c>
      <c r="C7" s="133" t="s">
        <v>637</v>
      </c>
      <c r="D7" s="134"/>
      <c r="E7" s="171">
        <v>42745</v>
      </c>
      <c r="F7" s="171">
        <v>43063</v>
      </c>
    </row>
    <row r="8" spans="1:6" s="25" customFormat="1" ht="40.5" customHeight="1" x14ac:dyDescent="0.2">
      <c r="A8" s="308"/>
      <c r="B8" s="103" t="s">
        <v>497</v>
      </c>
      <c r="C8" s="133" t="s">
        <v>637</v>
      </c>
      <c r="D8" s="134"/>
      <c r="E8" s="171">
        <v>42745</v>
      </c>
      <c r="F8" s="171">
        <v>43063</v>
      </c>
    </row>
    <row r="9" spans="1:6" s="25" customFormat="1" ht="40.5" customHeight="1" x14ac:dyDescent="0.2">
      <c r="A9" s="306" t="str">
        <f>ACCS!B7</f>
        <v>Socialización y seguimiento del trabajo desarrollado.</v>
      </c>
      <c r="B9" s="136"/>
      <c r="C9" s="133" t="s">
        <v>637</v>
      </c>
      <c r="D9" s="134"/>
      <c r="E9" s="171">
        <v>42745</v>
      </c>
      <c r="F9" s="171">
        <v>43063</v>
      </c>
    </row>
    <row r="10" spans="1:6" s="25" customFormat="1" ht="40.5" customHeight="1" x14ac:dyDescent="0.2">
      <c r="A10" s="307"/>
      <c r="B10" s="136"/>
      <c r="C10" s="133" t="s">
        <v>637</v>
      </c>
      <c r="D10" s="134"/>
      <c r="E10" s="171">
        <v>42745</v>
      </c>
      <c r="F10" s="171">
        <v>43063</v>
      </c>
    </row>
    <row r="11" spans="1:6" s="25" customFormat="1" ht="40.5" customHeight="1" x14ac:dyDescent="0.2">
      <c r="A11" s="307"/>
      <c r="B11" s="103"/>
      <c r="C11" s="133" t="s">
        <v>637</v>
      </c>
      <c r="D11" s="134"/>
      <c r="E11" s="171">
        <v>42745</v>
      </c>
      <c r="F11" s="171">
        <v>43063</v>
      </c>
    </row>
    <row r="12" spans="1:6" s="25" customFormat="1" ht="40.5" customHeight="1" x14ac:dyDescent="0.2">
      <c r="A12" s="308"/>
      <c r="B12" s="103"/>
      <c r="C12" s="133" t="s">
        <v>637</v>
      </c>
      <c r="D12" s="134"/>
      <c r="E12" s="171">
        <v>42745</v>
      </c>
      <c r="F12" s="171">
        <v>43063</v>
      </c>
    </row>
    <row r="13" spans="1:6" s="25" customFormat="1" ht="40.5" customHeight="1" x14ac:dyDescent="0.2">
      <c r="A13" s="306" t="str">
        <f>ACCS!B8</f>
        <v>Estudio de guías de aprendizaje y elaboracion de planes de adaptación en Matematicas, Lengua Castellana, Ciencias sociales y C. Naturales</v>
      </c>
      <c r="B13" s="103"/>
      <c r="C13" s="133" t="s">
        <v>637</v>
      </c>
      <c r="D13" s="134"/>
      <c r="E13" s="171">
        <v>42745</v>
      </c>
      <c r="F13" s="171">
        <v>43063</v>
      </c>
    </row>
    <row r="14" spans="1:6" s="25" customFormat="1" ht="40.5" customHeight="1" x14ac:dyDescent="0.2">
      <c r="A14" s="307"/>
      <c r="B14" s="103"/>
      <c r="C14" s="133" t="s">
        <v>637</v>
      </c>
      <c r="D14" s="134"/>
      <c r="E14" s="171">
        <v>42745</v>
      </c>
      <c r="F14" s="171">
        <v>43063</v>
      </c>
    </row>
    <row r="15" spans="1:6" s="25" customFormat="1" ht="40.5" customHeight="1" x14ac:dyDescent="0.2">
      <c r="A15" s="307"/>
      <c r="B15" s="103"/>
      <c r="C15" s="133" t="s">
        <v>637</v>
      </c>
      <c r="D15" s="134"/>
      <c r="E15" s="171">
        <v>42745</v>
      </c>
      <c r="F15" s="171">
        <v>43063</v>
      </c>
    </row>
    <row r="16" spans="1:6" s="25" customFormat="1" ht="40.5" customHeight="1" x14ac:dyDescent="0.2">
      <c r="A16" s="308"/>
      <c r="B16" s="103"/>
      <c r="C16" s="133" t="s">
        <v>637</v>
      </c>
      <c r="D16" s="134"/>
      <c r="E16" s="171">
        <v>42745</v>
      </c>
      <c r="F16" s="171">
        <v>43063</v>
      </c>
    </row>
    <row r="17" spans="1:6" s="25" customFormat="1" ht="40.5" customHeight="1" x14ac:dyDescent="0.2">
      <c r="A17" s="306" t="str">
        <f>ACCS!B9</f>
        <v>Aplicación de estrategias pedagogicas de aprendizaje--IEP-TIC--</v>
      </c>
      <c r="B17" s="103"/>
      <c r="C17" s="133" t="s">
        <v>637</v>
      </c>
      <c r="D17" s="134"/>
      <c r="E17" s="171">
        <v>42745</v>
      </c>
      <c r="F17" s="171">
        <v>43063</v>
      </c>
    </row>
    <row r="18" spans="1:6" s="25" customFormat="1" ht="40.5" customHeight="1" x14ac:dyDescent="0.2">
      <c r="A18" s="307"/>
      <c r="B18" s="103"/>
      <c r="C18" s="133" t="s">
        <v>637</v>
      </c>
      <c r="D18" s="134"/>
      <c r="E18" s="171">
        <v>42745</v>
      </c>
      <c r="F18" s="171">
        <v>43063</v>
      </c>
    </row>
    <row r="19" spans="1:6" s="25" customFormat="1" ht="40.5" customHeight="1" x14ac:dyDescent="0.2">
      <c r="A19" s="307"/>
      <c r="B19" s="103"/>
      <c r="C19" s="133" t="s">
        <v>637</v>
      </c>
      <c r="D19" s="134"/>
      <c r="E19" s="171">
        <v>42745</v>
      </c>
      <c r="F19" s="171">
        <v>43063</v>
      </c>
    </row>
    <row r="20" spans="1:6" s="25" customFormat="1" ht="40.5" customHeight="1" x14ac:dyDescent="0.2">
      <c r="A20" s="308"/>
      <c r="B20" s="103"/>
      <c r="C20" s="133" t="s">
        <v>637</v>
      </c>
      <c r="D20" s="134"/>
      <c r="E20" s="171">
        <v>42745</v>
      </c>
      <c r="F20" s="171">
        <v>43063</v>
      </c>
    </row>
    <row r="21" spans="1:6" s="25" customFormat="1" ht="40.5" customHeight="1" x14ac:dyDescent="0.2">
      <c r="A21" s="306" t="str">
        <f>ACCS!B10</f>
        <v>Realizar inventario de materiales existentes y faltantes e incluir dentro de los planes de areas</v>
      </c>
      <c r="B21" s="103" t="s">
        <v>638</v>
      </c>
      <c r="C21" s="133" t="s">
        <v>637</v>
      </c>
      <c r="D21" s="134"/>
      <c r="E21" s="171">
        <v>42745</v>
      </c>
      <c r="F21" s="171">
        <v>43063</v>
      </c>
    </row>
    <row r="22" spans="1:6" s="25" customFormat="1" ht="40.5" customHeight="1" x14ac:dyDescent="0.2">
      <c r="A22" s="307"/>
      <c r="B22" s="103" t="s">
        <v>639</v>
      </c>
      <c r="C22" s="133" t="s">
        <v>637</v>
      </c>
      <c r="D22" s="134"/>
      <c r="E22" s="171">
        <v>42745</v>
      </c>
      <c r="F22" s="171">
        <v>43063</v>
      </c>
    </row>
    <row r="23" spans="1:6" s="25" customFormat="1" ht="40.5" customHeight="1" x14ac:dyDescent="0.2">
      <c r="A23" s="307"/>
      <c r="B23" s="103" t="s">
        <v>640</v>
      </c>
      <c r="C23" s="133" t="s">
        <v>637</v>
      </c>
      <c r="D23" s="134"/>
      <c r="E23" s="171">
        <v>42745</v>
      </c>
      <c r="F23" s="171">
        <v>43063</v>
      </c>
    </row>
    <row r="24" spans="1:6" s="25" customFormat="1" ht="40.5" customHeight="1" x14ac:dyDescent="0.2">
      <c r="A24" s="308"/>
      <c r="B24" s="103" t="s">
        <v>641</v>
      </c>
      <c r="C24" s="133" t="s">
        <v>637</v>
      </c>
      <c r="D24" s="134"/>
      <c r="E24" s="171">
        <v>42745</v>
      </c>
      <c r="F24" s="171">
        <v>43063</v>
      </c>
    </row>
    <row r="25" spans="1:6" s="25" customFormat="1" ht="40.5" customHeight="1" x14ac:dyDescent="0.2">
      <c r="A25" s="306" t="str">
        <f>ACCS!B11</f>
        <v>Realizar inventario de softwares existentes y faltantes e incluir dentro de los planes de areas</v>
      </c>
      <c r="B25" s="103" t="s">
        <v>642</v>
      </c>
      <c r="C25" s="133" t="s">
        <v>637</v>
      </c>
      <c r="D25" s="134"/>
      <c r="E25" s="171">
        <v>42745</v>
      </c>
      <c r="F25" s="171">
        <v>43063</v>
      </c>
    </row>
    <row r="26" spans="1:6" s="25" customFormat="1" ht="40.5" customHeight="1" x14ac:dyDescent="0.2">
      <c r="A26" s="307"/>
      <c r="B26" s="103" t="s">
        <v>643</v>
      </c>
      <c r="C26" s="133" t="s">
        <v>637</v>
      </c>
      <c r="D26" s="134"/>
      <c r="E26" s="171">
        <v>42745</v>
      </c>
      <c r="F26" s="171">
        <v>43063</v>
      </c>
    </row>
    <row r="27" spans="1:6" s="25" customFormat="1" ht="40.5" customHeight="1" x14ac:dyDescent="0.2">
      <c r="A27" s="307"/>
      <c r="B27" s="103" t="s">
        <v>644</v>
      </c>
      <c r="C27" s="133" t="s">
        <v>637</v>
      </c>
      <c r="D27" s="134"/>
      <c r="E27" s="171">
        <v>42745</v>
      </c>
      <c r="F27" s="171">
        <v>43063</v>
      </c>
    </row>
    <row r="28" spans="1:6" s="25" customFormat="1" ht="40.5" customHeight="1" x14ac:dyDescent="0.2">
      <c r="A28" s="308"/>
      <c r="B28" s="103" t="s">
        <v>641</v>
      </c>
      <c r="C28" s="133" t="s">
        <v>637</v>
      </c>
      <c r="D28" s="134"/>
      <c r="E28" s="171">
        <v>42745</v>
      </c>
      <c r="F28" s="171">
        <v>43063</v>
      </c>
    </row>
    <row r="29" spans="1:6" s="25" customFormat="1" ht="40.5" customHeight="1" x14ac:dyDescent="0.2">
      <c r="A29" s="306" t="str">
        <f>ACCS!B12</f>
        <v>Elaboración y uso continuo de materiales y equipos referente a las IEP-TIC</v>
      </c>
      <c r="B29" s="103"/>
      <c r="C29" s="133" t="s">
        <v>637</v>
      </c>
      <c r="D29" s="134"/>
      <c r="E29" s="171">
        <v>42745</v>
      </c>
      <c r="F29" s="171">
        <v>43063</v>
      </c>
    </row>
    <row r="30" spans="1:6" s="25" customFormat="1" ht="40.5" customHeight="1" x14ac:dyDescent="0.2">
      <c r="A30" s="307"/>
      <c r="B30" s="103"/>
      <c r="C30" s="133" t="s">
        <v>637</v>
      </c>
      <c r="D30" s="134"/>
      <c r="E30" s="171">
        <v>42745</v>
      </c>
      <c r="F30" s="171">
        <v>43063</v>
      </c>
    </row>
    <row r="31" spans="1:6" s="25" customFormat="1" ht="40.5" customHeight="1" x14ac:dyDescent="0.2">
      <c r="A31" s="307"/>
      <c r="B31" s="103"/>
      <c r="C31" s="133" t="s">
        <v>637</v>
      </c>
      <c r="D31" s="134"/>
      <c r="E31" s="171">
        <v>42745</v>
      </c>
      <c r="F31" s="171">
        <v>43063</v>
      </c>
    </row>
    <row r="32" spans="1:6" s="25" customFormat="1" ht="40.5" customHeight="1" x14ac:dyDescent="0.2">
      <c r="A32" s="308"/>
      <c r="B32" s="103"/>
      <c r="C32" s="133" t="s">
        <v>637</v>
      </c>
      <c r="D32" s="134"/>
      <c r="E32" s="171">
        <v>42745</v>
      </c>
      <c r="F32" s="171">
        <v>43063</v>
      </c>
    </row>
    <row r="33" spans="1:6" s="25" customFormat="1" ht="40.5" customHeight="1" x14ac:dyDescent="0.2">
      <c r="A33" s="306" t="str">
        <f>ACCS!B13</f>
        <v>Evaluar periodicamente el uso de materiales y TIC, teniendo como referente la IEP en cada una de las areas.</v>
      </c>
      <c r="B33" s="103"/>
      <c r="C33" s="133" t="s">
        <v>637</v>
      </c>
      <c r="D33" s="134"/>
      <c r="E33" s="171">
        <v>42745</v>
      </c>
      <c r="F33" s="171">
        <v>43063</v>
      </c>
    </row>
    <row r="34" spans="1:6" s="25" customFormat="1" ht="40.5" customHeight="1" x14ac:dyDescent="0.2">
      <c r="A34" s="307"/>
      <c r="B34" s="103"/>
      <c r="C34" s="133" t="s">
        <v>637</v>
      </c>
      <c r="D34" s="134"/>
      <c r="E34" s="171">
        <v>42745</v>
      </c>
      <c r="F34" s="171">
        <v>43063</v>
      </c>
    </row>
    <row r="35" spans="1:6" s="25" customFormat="1" ht="40.5" customHeight="1" x14ac:dyDescent="0.2">
      <c r="A35" s="307"/>
      <c r="B35" s="103"/>
      <c r="C35" s="133" t="s">
        <v>637</v>
      </c>
      <c r="D35" s="134"/>
      <c r="E35" s="171">
        <v>42745</v>
      </c>
      <c r="F35" s="171">
        <v>43063</v>
      </c>
    </row>
    <row r="36" spans="1:6" s="25" customFormat="1" ht="40.5" customHeight="1" x14ac:dyDescent="0.2">
      <c r="A36" s="308"/>
      <c r="B36" s="103"/>
      <c r="C36" s="133" t="s">
        <v>637</v>
      </c>
      <c r="D36" s="134"/>
      <c r="E36" s="171">
        <v>42745</v>
      </c>
      <c r="F36" s="171">
        <v>43063</v>
      </c>
    </row>
    <row r="37" spans="1:6" s="25" customFormat="1" ht="40.5" customHeight="1" x14ac:dyDescent="0.2">
      <c r="A37" s="306" t="str">
        <f>ACCS!B14</f>
        <v>Continuar con el trabajo de investigación en cada una de las sedes inscritas. Motivar a los docentes y estudiantes de las sedes para que hagan parte de los programas de investigación.</v>
      </c>
      <c r="B37" s="103"/>
      <c r="C37" s="133" t="s">
        <v>637</v>
      </c>
      <c r="D37" s="134"/>
      <c r="E37" s="171">
        <v>42745</v>
      </c>
      <c r="F37" s="171">
        <v>43063</v>
      </c>
    </row>
    <row r="38" spans="1:6" s="25" customFormat="1" ht="40.5" customHeight="1" x14ac:dyDescent="0.2">
      <c r="A38" s="307"/>
      <c r="B38" s="103"/>
      <c r="C38" s="133" t="s">
        <v>637</v>
      </c>
      <c r="D38" s="134"/>
      <c r="E38" s="171">
        <v>42745</v>
      </c>
      <c r="F38" s="171">
        <v>43063</v>
      </c>
    </row>
    <row r="39" spans="1:6" s="25" customFormat="1" ht="40.5" customHeight="1" x14ac:dyDescent="0.2">
      <c r="A39" s="307"/>
      <c r="B39" s="103"/>
      <c r="C39" s="133" t="s">
        <v>637</v>
      </c>
      <c r="D39" s="134"/>
      <c r="E39" s="171">
        <v>42745</v>
      </c>
      <c r="F39" s="171">
        <v>43063</v>
      </c>
    </row>
    <row r="40" spans="1:6" s="25" customFormat="1" ht="40.5" customHeight="1" x14ac:dyDescent="0.2">
      <c r="A40" s="308"/>
      <c r="B40" s="103"/>
      <c r="C40" s="133" t="s">
        <v>637</v>
      </c>
      <c r="D40" s="134"/>
      <c r="E40" s="171">
        <v>42745</v>
      </c>
      <c r="F40" s="171">
        <v>43063</v>
      </c>
    </row>
    <row r="41" spans="1:6" s="25" customFormat="1" ht="40.5" customHeight="1" x14ac:dyDescent="0.2">
      <c r="A41" s="306" t="str">
        <f>ACCS!B15</f>
        <v>seguimiento y evaluación periódica</v>
      </c>
      <c r="B41" s="103"/>
      <c r="C41" s="133" t="s">
        <v>637</v>
      </c>
      <c r="D41" s="134"/>
      <c r="E41" s="171">
        <v>42745</v>
      </c>
      <c r="F41" s="171">
        <v>43063</v>
      </c>
    </row>
    <row r="42" spans="1:6" s="25" customFormat="1" ht="40.5" customHeight="1" x14ac:dyDescent="0.2">
      <c r="A42" s="307"/>
      <c r="B42" s="103"/>
      <c r="C42" s="133" t="s">
        <v>637</v>
      </c>
      <c r="D42" s="134"/>
      <c r="E42" s="171">
        <v>42745</v>
      </c>
      <c r="F42" s="171">
        <v>43063</v>
      </c>
    </row>
    <row r="43" spans="1:6" s="25" customFormat="1" ht="40.5" customHeight="1" x14ac:dyDescent="0.2">
      <c r="A43" s="307"/>
      <c r="B43" s="103"/>
      <c r="C43" s="133" t="s">
        <v>637</v>
      </c>
      <c r="D43" s="134"/>
      <c r="E43" s="171">
        <v>42745</v>
      </c>
      <c r="F43" s="171">
        <v>43063</v>
      </c>
    </row>
    <row r="44" spans="1:6" s="25" customFormat="1" ht="40.5" customHeight="1" x14ac:dyDescent="0.2">
      <c r="A44" s="308"/>
      <c r="B44" s="103"/>
      <c r="C44" s="133" t="s">
        <v>637</v>
      </c>
      <c r="D44" s="134"/>
      <c r="E44" s="171">
        <v>42745</v>
      </c>
      <c r="F44" s="171">
        <v>43063</v>
      </c>
    </row>
    <row r="45" spans="1:6" s="25" customFormat="1" ht="40.5" customHeight="1" x14ac:dyDescent="0.2">
      <c r="A45" s="306" t="str">
        <f>ACCS!B16</f>
        <v>Formar nuevos grupos de investigación; donde la totalidad de las sedes del CER hagan parte del programa.</v>
      </c>
      <c r="B45" s="103"/>
      <c r="C45" s="133" t="s">
        <v>637</v>
      </c>
      <c r="D45" s="134"/>
      <c r="E45" s="171">
        <v>42745</v>
      </c>
      <c r="F45" s="171">
        <v>43063</v>
      </c>
    </row>
    <row r="46" spans="1:6" s="25" customFormat="1" ht="40.5" customHeight="1" x14ac:dyDescent="0.2">
      <c r="A46" s="307"/>
      <c r="B46" s="103"/>
      <c r="C46" s="133" t="s">
        <v>637</v>
      </c>
      <c r="D46" s="134"/>
      <c r="E46" s="171">
        <v>42745</v>
      </c>
      <c r="F46" s="171">
        <v>43063</v>
      </c>
    </row>
    <row r="47" spans="1:6" s="25" customFormat="1" ht="40.5" customHeight="1" x14ac:dyDescent="0.2">
      <c r="A47" s="307"/>
      <c r="B47" s="103"/>
      <c r="C47" s="133" t="s">
        <v>637</v>
      </c>
      <c r="D47" s="134"/>
      <c r="E47" s="171">
        <v>42745</v>
      </c>
      <c r="F47" s="171">
        <v>43063</v>
      </c>
    </row>
    <row r="48" spans="1:6" s="25" customFormat="1" ht="40.5" customHeight="1" x14ac:dyDescent="0.2">
      <c r="A48" s="308"/>
      <c r="B48" s="103"/>
      <c r="C48" s="133" t="s">
        <v>637</v>
      </c>
      <c r="D48" s="134"/>
      <c r="E48" s="171">
        <v>42745</v>
      </c>
      <c r="F48" s="171">
        <v>43063</v>
      </c>
    </row>
    <row r="49" spans="1:8" ht="40.5" customHeight="1" x14ac:dyDescent="0.2">
      <c r="A49" s="306" t="str">
        <f>ACCS!B17</f>
        <v>Seguimiento y evaluación periódica</v>
      </c>
      <c r="B49" s="103"/>
      <c r="C49" s="133" t="s">
        <v>637</v>
      </c>
      <c r="D49" s="134"/>
      <c r="E49" s="171">
        <v>42745</v>
      </c>
      <c r="F49" s="171">
        <v>43063</v>
      </c>
      <c r="H49" s="25"/>
    </row>
    <row r="50" spans="1:8" ht="40.5" customHeight="1" x14ac:dyDescent="0.2">
      <c r="A50" s="307"/>
      <c r="B50" s="103"/>
      <c r="C50" s="133" t="s">
        <v>637</v>
      </c>
      <c r="D50" s="134"/>
      <c r="E50" s="171">
        <v>42745</v>
      </c>
      <c r="F50" s="171">
        <v>43063</v>
      </c>
      <c r="H50" s="25"/>
    </row>
    <row r="51" spans="1:8" ht="40.5" customHeight="1" x14ac:dyDescent="0.2">
      <c r="A51" s="307"/>
      <c r="B51" s="103"/>
      <c r="C51" s="133" t="s">
        <v>637</v>
      </c>
      <c r="D51" s="134"/>
      <c r="E51" s="171">
        <v>42745</v>
      </c>
      <c r="F51" s="171">
        <v>43063</v>
      </c>
      <c r="H51" s="25"/>
    </row>
    <row r="52" spans="1:8" ht="40.5" customHeight="1" x14ac:dyDescent="0.2">
      <c r="A52" s="308"/>
      <c r="B52" s="103"/>
      <c r="C52" s="133" t="s">
        <v>637</v>
      </c>
      <c r="D52" s="134"/>
      <c r="E52" s="171">
        <v>42745</v>
      </c>
      <c r="F52" s="171">
        <v>43063</v>
      </c>
      <c r="H52" s="25"/>
    </row>
    <row r="53" spans="1:8" ht="40.5" customHeight="1" x14ac:dyDescent="0.2">
      <c r="A53" s="306" t="str">
        <f>ACCS!B18</f>
        <v>Autocapacitacion en  mantenimiento preventivo, de un computador.</v>
      </c>
      <c r="B53" s="103"/>
      <c r="C53" s="133" t="s">
        <v>637</v>
      </c>
      <c r="D53" s="134"/>
      <c r="E53" s="171">
        <v>42745</v>
      </c>
      <c r="F53" s="171">
        <v>43063</v>
      </c>
      <c r="H53" s="25"/>
    </row>
    <row r="54" spans="1:8" ht="40.5" customHeight="1" x14ac:dyDescent="0.2">
      <c r="A54" s="307"/>
      <c r="B54" s="103"/>
      <c r="C54" s="133" t="s">
        <v>637</v>
      </c>
      <c r="D54" s="134"/>
      <c r="E54" s="171">
        <v>42745</v>
      </c>
      <c r="F54" s="171">
        <v>43063</v>
      </c>
      <c r="H54" s="25"/>
    </row>
    <row r="55" spans="1:8" ht="40.5" customHeight="1" x14ac:dyDescent="0.2">
      <c r="A55" s="307"/>
      <c r="B55" s="103"/>
      <c r="C55" s="133" t="s">
        <v>637</v>
      </c>
      <c r="D55" s="134"/>
      <c r="E55" s="171">
        <v>42745</v>
      </c>
      <c r="F55" s="171">
        <v>43063</v>
      </c>
      <c r="H55" s="25"/>
    </row>
    <row r="56" spans="1:8" ht="40.5" customHeight="1" x14ac:dyDescent="0.2">
      <c r="A56" s="308"/>
      <c r="B56" s="103"/>
      <c r="C56" s="133" t="s">
        <v>637</v>
      </c>
      <c r="D56" s="134"/>
      <c r="E56" s="171">
        <v>42745</v>
      </c>
      <c r="F56" s="171">
        <v>43063</v>
      </c>
      <c r="H56" s="25"/>
    </row>
    <row r="57" spans="1:8" ht="40.5" customHeight="1" x14ac:dyDescent="0.2">
      <c r="A57" s="306" t="str">
        <f>ACCS!B19</f>
        <v>Identificación de los problemas que presentan los PC de cada una de las instituciones educativas para determinar su estado y programar su solucion.</v>
      </c>
      <c r="B57" s="103"/>
      <c r="C57" s="133" t="s">
        <v>637</v>
      </c>
      <c r="D57" s="134"/>
      <c r="E57" s="171">
        <v>42745</v>
      </c>
      <c r="F57" s="171">
        <v>43063</v>
      </c>
      <c r="H57" s="25"/>
    </row>
    <row r="58" spans="1:8" ht="40.5" customHeight="1" x14ac:dyDescent="0.2">
      <c r="A58" s="307"/>
      <c r="B58" s="103"/>
      <c r="C58" s="133" t="s">
        <v>637</v>
      </c>
      <c r="D58" s="134"/>
      <c r="E58" s="171">
        <v>42745</v>
      </c>
      <c r="F58" s="171">
        <v>43063</v>
      </c>
      <c r="H58" s="25"/>
    </row>
    <row r="59" spans="1:8" ht="40.5" customHeight="1" x14ac:dyDescent="0.2">
      <c r="A59" s="307"/>
      <c r="B59" s="103"/>
      <c r="C59" s="133" t="s">
        <v>637</v>
      </c>
      <c r="D59" s="134"/>
      <c r="E59" s="171">
        <v>42745</v>
      </c>
      <c r="F59" s="171">
        <v>43063</v>
      </c>
      <c r="H59" s="25"/>
    </row>
    <row r="60" spans="1:8" ht="40.5" customHeight="1" x14ac:dyDescent="0.2">
      <c r="A60" s="308"/>
      <c r="B60" s="103"/>
      <c r="C60" s="133" t="s">
        <v>637</v>
      </c>
      <c r="D60" s="134"/>
      <c r="E60" s="171">
        <v>42745</v>
      </c>
      <c r="F60" s="171">
        <v>43063</v>
      </c>
      <c r="H60" s="25"/>
    </row>
    <row r="61" spans="1:8" ht="40.5" customHeight="1" x14ac:dyDescent="0.2">
      <c r="A61" s="306" t="str">
        <f>ACCS!B20</f>
        <v>Diseño de un plan de trabajo, cronograma de actividades, y seguimiento a cada PC</v>
      </c>
      <c r="B61" s="103"/>
      <c r="C61" s="133" t="s">
        <v>637</v>
      </c>
      <c r="D61" s="134"/>
      <c r="E61" s="171">
        <v>42745</v>
      </c>
      <c r="F61" s="171">
        <v>43063</v>
      </c>
      <c r="H61" s="25"/>
    </row>
    <row r="62" spans="1:8" ht="40.5" customHeight="1" x14ac:dyDescent="0.2">
      <c r="A62" s="307"/>
      <c r="B62" s="103"/>
      <c r="C62" s="133" t="s">
        <v>637</v>
      </c>
      <c r="D62" s="134"/>
      <c r="E62" s="171">
        <v>42745</v>
      </c>
      <c r="F62" s="171">
        <v>43063</v>
      </c>
      <c r="H62" s="25"/>
    </row>
    <row r="63" spans="1:8" ht="40.5" customHeight="1" x14ac:dyDescent="0.2">
      <c r="A63" s="307"/>
      <c r="B63" s="103"/>
      <c r="C63" s="133" t="s">
        <v>637</v>
      </c>
      <c r="D63" s="134"/>
      <c r="E63" s="171">
        <v>42745</v>
      </c>
      <c r="F63" s="171">
        <v>43063</v>
      </c>
      <c r="H63" s="25"/>
    </row>
    <row r="64" spans="1:8" ht="40.5" customHeight="1" x14ac:dyDescent="0.2">
      <c r="A64" s="308"/>
      <c r="B64" s="103"/>
      <c r="C64" s="133" t="s">
        <v>637</v>
      </c>
      <c r="D64" s="134"/>
      <c r="E64" s="171">
        <v>42745</v>
      </c>
      <c r="F64" s="171">
        <v>43063</v>
      </c>
      <c r="H64" s="25"/>
    </row>
    <row r="65" spans="1:8" ht="40.5" customHeight="1" x14ac:dyDescent="0.2">
      <c r="A65" s="306" t="str">
        <f>ACCS!B21</f>
        <v>Mantenimiento preventivo de cada PC mensualmente para garantizar su buen estado y garantizar la prestación de servicio.</v>
      </c>
      <c r="B65" s="103"/>
      <c r="C65" s="133" t="s">
        <v>637</v>
      </c>
      <c r="D65" s="134"/>
      <c r="E65" s="171">
        <v>42745</v>
      </c>
      <c r="F65" s="171">
        <v>43063</v>
      </c>
      <c r="H65" s="25"/>
    </row>
    <row r="66" spans="1:8" ht="40.5" customHeight="1" x14ac:dyDescent="0.2">
      <c r="A66" s="307"/>
      <c r="B66" s="103"/>
      <c r="C66" s="133" t="s">
        <v>637</v>
      </c>
      <c r="D66" s="134"/>
      <c r="E66" s="171">
        <v>42745</v>
      </c>
      <c r="F66" s="171">
        <v>43063</v>
      </c>
      <c r="H66" s="25"/>
    </row>
    <row r="67" spans="1:8" ht="40.5" customHeight="1" x14ac:dyDescent="0.2">
      <c r="A67" s="307"/>
      <c r="B67" s="103"/>
      <c r="C67" s="133" t="s">
        <v>637</v>
      </c>
      <c r="D67" s="134"/>
      <c r="E67" s="171">
        <v>42745</v>
      </c>
      <c r="F67" s="171">
        <v>43063</v>
      </c>
      <c r="H67" s="25"/>
    </row>
    <row r="68" spans="1:8" ht="40.5" customHeight="1" x14ac:dyDescent="0.2">
      <c r="A68" s="308"/>
      <c r="B68" s="103"/>
      <c r="C68" s="133" t="s">
        <v>637</v>
      </c>
      <c r="D68" s="134"/>
      <c r="E68" s="171">
        <v>42745</v>
      </c>
      <c r="F68" s="171">
        <v>43063</v>
      </c>
      <c r="H68" s="25"/>
    </row>
    <row r="69" spans="1:8" ht="40.5" customHeight="1" x14ac:dyDescent="0.2">
      <c r="A69" s="306" t="str">
        <f>ACCS!B22</f>
        <v>Solicitar a los entes competentes (SED, Alcaldia) capacitacion en los temas necesarios (Necesidades especiales, Investigación, preguntas tipo pruebas saber)</v>
      </c>
      <c r="B69" s="103"/>
      <c r="C69" s="133" t="s">
        <v>637</v>
      </c>
      <c r="D69" s="134"/>
      <c r="E69" s="171">
        <v>42745</v>
      </c>
      <c r="F69" s="171">
        <v>43063</v>
      </c>
      <c r="H69" s="25"/>
    </row>
    <row r="70" spans="1:8" ht="40.5" customHeight="1" x14ac:dyDescent="0.2">
      <c r="A70" s="307"/>
      <c r="B70" s="103"/>
      <c r="C70" s="133" t="s">
        <v>637</v>
      </c>
      <c r="D70" s="134"/>
      <c r="E70" s="171">
        <v>42745</v>
      </c>
      <c r="F70" s="171">
        <v>43063</v>
      </c>
      <c r="H70" s="25"/>
    </row>
    <row r="71" spans="1:8" ht="40.5" customHeight="1" x14ac:dyDescent="0.2">
      <c r="A71" s="307"/>
      <c r="B71" s="103"/>
      <c r="C71" s="133" t="s">
        <v>637</v>
      </c>
      <c r="D71" s="134"/>
      <c r="E71" s="171">
        <v>42745</v>
      </c>
      <c r="F71" s="171">
        <v>43063</v>
      </c>
      <c r="H71" s="25"/>
    </row>
    <row r="72" spans="1:8" ht="40.5" customHeight="1" x14ac:dyDescent="0.2">
      <c r="A72" s="308"/>
      <c r="B72" s="103"/>
      <c r="C72" s="133" t="s">
        <v>637</v>
      </c>
      <c r="D72" s="134"/>
      <c r="E72" s="171">
        <v>42745</v>
      </c>
      <c r="F72" s="171">
        <v>43063</v>
      </c>
      <c r="H72" s="25"/>
    </row>
    <row r="73" spans="1:8" ht="40.5" customHeight="1" x14ac:dyDescent="0.2">
      <c r="A73" s="306" t="str">
        <f>ACCS!B23</f>
        <v>Capacitar a docentes en las diversas areas del conocimiento y autocapacitación teniendo en cuenta el perfil y fortalezas de los mismos docentes.</v>
      </c>
      <c r="B73" s="103"/>
      <c r="C73" s="133" t="s">
        <v>637</v>
      </c>
      <c r="D73" s="134"/>
      <c r="E73" s="171">
        <v>42745</v>
      </c>
      <c r="F73" s="171">
        <v>43063</v>
      </c>
      <c r="H73" s="25"/>
    </row>
    <row r="74" spans="1:8" ht="40.5" customHeight="1" x14ac:dyDescent="0.2">
      <c r="A74" s="307"/>
      <c r="B74" s="103"/>
      <c r="C74" s="133" t="s">
        <v>637</v>
      </c>
      <c r="D74" s="134"/>
      <c r="E74" s="171">
        <v>42745</v>
      </c>
      <c r="F74" s="171">
        <v>43063</v>
      </c>
      <c r="H74" s="25"/>
    </row>
    <row r="75" spans="1:8" ht="40.5" customHeight="1" x14ac:dyDescent="0.2">
      <c r="A75" s="307"/>
      <c r="B75" s="103"/>
      <c r="C75" s="133" t="s">
        <v>637</v>
      </c>
      <c r="D75" s="134"/>
      <c r="E75" s="171">
        <v>42745</v>
      </c>
      <c r="F75" s="171">
        <v>43063</v>
      </c>
      <c r="H75" s="25"/>
    </row>
    <row r="76" spans="1:8" ht="40.5" customHeight="1" x14ac:dyDescent="0.2">
      <c r="A76" s="308"/>
      <c r="B76" s="103"/>
      <c r="C76" s="133" t="s">
        <v>637</v>
      </c>
      <c r="D76" s="134"/>
      <c r="E76" s="171">
        <v>42745</v>
      </c>
      <c r="F76" s="171">
        <v>43063</v>
      </c>
      <c r="H76" s="25"/>
    </row>
    <row r="77" spans="1:8" ht="40.5" customHeight="1" x14ac:dyDescent="0.2">
      <c r="A77" s="306" t="str">
        <f>ACCS!B24</f>
        <v>Hcer  seguimiento periodico a las  estrategias de enseñanza y de evaluación.</v>
      </c>
      <c r="B77" s="103"/>
      <c r="C77" s="133" t="s">
        <v>637</v>
      </c>
      <c r="D77" s="134"/>
      <c r="E77" s="171">
        <v>42745</v>
      </c>
      <c r="F77" s="171">
        <v>43063</v>
      </c>
      <c r="H77" s="25"/>
    </row>
    <row r="78" spans="1:8" ht="40.5" customHeight="1" x14ac:dyDescent="0.2">
      <c r="A78" s="307"/>
      <c r="B78" s="103"/>
      <c r="C78" s="133" t="s">
        <v>637</v>
      </c>
      <c r="D78" s="134"/>
      <c r="E78" s="171">
        <v>42745</v>
      </c>
      <c r="F78" s="171">
        <v>43063</v>
      </c>
      <c r="H78" s="25"/>
    </row>
    <row r="79" spans="1:8" ht="40.5" customHeight="1" x14ac:dyDescent="0.2">
      <c r="A79" s="307"/>
      <c r="B79" s="103"/>
      <c r="C79" s="133" t="s">
        <v>637</v>
      </c>
      <c r="D79" s="134"/>
      <c r="E79" s="171">
        <v>42745</v>
      </c>
      <c r="F79" s="171">
        <v>43063</v>
      </c>
      <c r="H79" s="25"/>
    </row>
    <row r="80" spans="1:8" ht="40.5" customHeight="1" x14ac:dyDescent="0.2">
      <c r="A80" s="308"/>
      <c r="B80" s="103"/>
      <c r="C80" s="133" t="s">
        <v>637</v>
      </c>
      <c r="D80" s="134"/>
      <c r="E80" s="171">
        <v>42745</v>
      </c>
      <c r="F80" s="171">
        <v>43063</v>
      </c>
      <c r="H80" s="25"/>
    </row>
    <row r="81" spans="1:8" ht="40.5" customHeight="1" x14ac:dyDescent="0.2">
      <c r="A81" s="306" t="str">
        <f>ACCS!B25</f>
        <v>Definir acciones que permitan el mejoramiento de formación a las necesidades del PEI y plan de estudios.</v>
      </c>
      <c r="B81" s="103"/>
      <c r="C81" s="133" t="s">
        <v>637</v>
      </c>
      <c r="D81" s="134"/>
      <c r="E81" s="171">
        <v>42745</v>
      </c>
      <c r="F81" s="171">
        <v>43063</v>
      </c>
      <c r="H81" s="25"/>
    </row>
    <row r="82" spans="1:8" ht="40.5" customHeight="1" x14ac:dyDescent="0.2">
      <c r="A82" s="307"/>
      <c r="B82" s="103"/>
      <c r="C82" s="133" t="s">
        <v>637</v>
      </c>
      <c r="D82" s="134"/>
      <c r="E82" s="171">
        <v>42745</v>
      </c>
      <c r="F82" s="171">
        <v>43063</v>
      </c>
      <c r="H82" s="25"/>
    </row>
    <row r="83" spans="1:8" ht="40.5" customHeight="1" x14ac:dyDescent="0.2">
      <c r="A83" s="307"/>
      <c r="B83" s="103"/>
      <c r="C83" s="133" t="s">
        <v>637</v>
      </c>
      <c r="D83" s="134"/>
      <c r="E83" s="171">
        <v>42745</v>
      </c>
      <c r="F83" s="171">
        <v>43063</v>
      </c>
      <c r="H83" s="25"/>
    </row>
    <row r="84" spans="1:8" ht="40.5" customHeight="1" x14ac:dyDescent="0.2">
      <c r="A84" s="308"/>
      <c r="B84" s="103"/>
      <c r="C84" s="133" t="s">
        <v>637</v>
      </c>
      <c r="D84" s="134"/>
      <c r="E84" s="171">
        <v>42745</v>
      </c>
      <c r="F84" s="171">
        <v>43063</v>
      </c>
      <c r="H84" s="25"/>
    </row>
    <row r="85" spans="1:8" ht="40.5" customHeight="1" x14ac:dyDescent="0.2">
      <c r="A85" s="306" t="str">
        <f>ACCS!B26</f>
        <v>Identificar a traves de los resultados de las pruebas del año anterior las preguntas donde mas se presentan confusión por parte de los estudiantes y realizar una retroalimentación con los cuadernillos de las prueba del año pasado.</v>
      </c>
      <c r="B85" s="103"/>
      <c r="C85" s="133" t="s">
        <v>637</v>
      </c>
      <c r="D85" s="134"/>
      <c r="E85" s="171">
        <v>42745</v>
      </c>
      <c r="F85" s="171">
        <v>43063</v>
      </c>
      <c r="H85" s="25"/>
    </row>
    <row r="86" spans="1:8" ht="40.5" customHeight="1" x14ac:dyDescent="0.2">
      <c r="A86" s="307"/>
      <c r="B86" s="103"/>
      <c r="C86" s="133" t="s">
        <v>637</v>
      </c>
      <c r="D86" s="134"/>
      <c r="E86" s="171">
        <v>42745</v>
      </c>
      <c r="F86" s="171">
        <v>43063</v>
      </c>
      <c r="H86" s="25"/>
    </row>
    <row r="87" spans="1:8" ht="40.5" customHeight="1" x14ac:dyDescent="0.2">
      <c r="A87" s="307"/>
      <c r="B87" s="103"/>
      <c r="C87" s="133" t="s">
        <v>637</v>
      </c>
      <c r="D87" s="134"/>
      <c r="E87" s="171">
        <v>42745</v>
      </c>
      <c r="F87" s="171">
        <v>43063</v>
      </c>
      <c r="H87" s="25"/>
    </row>
    <row r="88" spans="1:8" ht="40.5" customHeight="1" x14ac:dyDescent="0.2">
      <c r="A88" s="308"/>
      <c r="B88" s="103"/>
      <c r="C88" s="133" t="s">
        <v>637</v>
      </c>
      <c r="D88" s="134"/>
      <c r="E88" s="171">
        <v>42745</v>
      </c>
      <c r="F88" s="171">
        <v>43063</v>
      </c>
      <c r="H88" s="25"/>
    </row>
    <row r="89" spans="1:8" ht="40.5" customHeight="1" x14ac:dyDescent="0.2">
      <c r="A89" s="306" t="str">
        <f>ACCS!B27</f>
        <v>Hacer un comparativo de los resultados obtenidos durante todos los años en los que se han presentado las pruebas, para saber si las falencias han sido similares.</v>
      </c>
      <c r="B89" s="103"/>
      <c r="C89" s="133" t="s">
        <v>637</v>
      </c>
      <c r="D89" s="134"/>
      <c r="E89" s="171">
        <v>42745</v>
      </c>
      <c r="F89" s="171">
        <v>43063</v>
      </c>
      <c r="H89" s="25"/>
    </row>
    <row r="90" spans="1:8" ht="40.5" customHeight="1" x14ac:dyDescent="0.2">
      <c r="A90" s="307"/>
      <c r="B90" s="103"/>
      <c r="C90" s="133" t="s">
        <v>637</v>
      </c>
      <c r="D90" s="134"/>
      <c r="E90" s="171">
        <v>42745</v>
      </c>
      <c r="F90" s="171">
        <v>43063</v>
      </c>
      <c r="H90" s="25"/>
    </row>
    <row r="91" spans="1:8" ht="40.5" customHeight="1" x14ac:dyDescent="0.2">
      <c r="A91" s="307"/>
      <c r="B91" s="103"/>
      <c r="C91" s="133" t="s">
        <v>637</v>
      </c>
      <c r="D91" s="134"/>
      <c r="E91" s="171">
        <v>42745</v>
      </c>
      <c r="F91" s="171">
        <v>43063</v>
      </c>
      <c r="H91" s="25"/>
    </row>
    <row r="92" spans="1:8" ht="40.5" customHeight="1" x14ac:dyDescent="0.2">
      <c r="A92" s="308"/>
      <c r="B92" s="103"/>
      <c r="C92" s="133" t="s">
        <v>637</v>
      </c>
      <c r="D92" s="134"/>
      <c r="E92" s="171">
        <v>42745</v>
      </c>
      <c r="F92" s="171">
        <v>43063</v>
      </c>
      <c r="H92" s="25"/>
    </row>
    <row r="93" spans="1:8" ht="40.5" customHeight="1" x14ac:dyDescent="0.2">
      <c r="A93" s="306" t="str">
        <f>ACCS!B28</f>
        <v>Utilizar el material y cuadernillos con que contamos de los años anteriores para realizar pruebas internas periodicas a los estudiantes realizandoles la respectiva revisión.</v>
      </c>
      <c r="B93" s="103"/>
      <c r="C93" s="133" t="s">
        <v>637</v>
      </c>
      <c r="D93" s="134"/>
      <c r="E93" s="171">
        <v>42745</v>
      </c>
      <c r="F93" s="171">
        <v>43063</v>
      </c>
      <c r="H93" s="25"/>
    </row>
    <row r="94" spans="1:8" ht="40.5" customHeight="1" x14ac:dyDescent="0.2">
      <c r="A94" s="307"/>
      <c r="B94" s="103"/>
      <c r="C94" s="133" t="s">
        <v>637</v>
      </c>
      <c r="D94" s="134"/>
      <c r="E94" s="171">
        <v>42745</v>
      </c>
      <c r="F94" s="171">
        <v>43063</v>
      </c>
      <c r="H94" s="25"/>
    </row>
    <row r="95" spans="1:8" ht="40.5" customHeight="1" x14ac:dyDescent="0.2">
      <c r="A95" s="307"/>
      <c r="B95" s="103"/>
      <c r="C95" s="133" t="s">
        <v>637</v>
      </c>
      <c r="D95" s="134"/>
      <c r="E95" s="171">
        <v>42745</v>
      </c>
      <c r="F95" s="171">
        <v>43063</v>
      </c>
      <c r="H95" s="25"/>
    </row>
    <row r="96" spans="1:8" ht="40.5" customHeight="1" x14ac:dyDescent="0.2">
      <c r="A96" s="308"/>
      <c r="B96" s="103"/>
      <c r="C96" s="133" t="s">
        <v>637</v>
      </c>
      <c r="D96" s="134"/>
      <c r="E96" s="171">
        <v>42745</v>
      </c>
      <c r="F96" s="171">
        <v>43063</v>
      </c>
      <c r="H96" s="25"/>
    </row>
    <row r="97" spans="1:8" ht="40.5" customHeight="1" x14ac:dyDescent="0.2">
      <c r="A97" s="306" t="str">
        <f>ACCS!B29</f>
        <v>Aplicar todas las pruebas externas a las cuales tengamos acceso y realizar su respeciva evaluación.</v>
      </c>
      <c r="B97" s="103"/>
      <c r="C97" s="133" t="s">
        <v>637</v>
      </c>
      <c r="D97" s="134"/>
      <c r="E97" s="171">
        <v>42745</v>
      </c>
      <c r="F97" s="171">
        <v>43063</v>
      </c>
      <c r="H97" s="25"/>
    </row>
    <row r="98" spans="1:8" ht="40.5" customHeight="1" x14ac:dyDescent="0.2">
      <c r="A98" s="307"/>
      <c r="B98" s="103"/>
      <c r="C98" s="133" t="s">
        <v>637</v>
      </c>
      <c r="D98" s="134"/>
      <c r="E98" s="171">
        <v>42745</v>
      </c>
      <c r="F98" s="171">
        <v>43063</v>
      </c>
      <c r="H98" s="25"/>
    </row>
    <row r="99" spans="1:8" ht="40.5" customHeight="1" x14ac:dyDescent="0.2">
      <c r="A99" s="307"/>
      <c r="B99" s="103"/>
      <c r="C99" s="133" t="s">
        <v>637</v>
      </c>
      <c r="D99" s="134"/>
      <c r="E99" s="171">
        <v>42745</v>
      </c>
      <c r="F99" s="171">
        <v>43063</v>
      </c>
      <c r="H99" s="25"/>
    </row>
    <row r="100" spans="1:8" ht="40.5" customHeight="1" x14ac:dyDescent="0.2">
      <c r="A100" s="308"/>
      <c r="B100" s="103"/>
      <c r="C100" s="133" t="s">
        <v>637</v>
      </c>
      <c r="D100" s="134"/>
      <c r="E100" s="171">
        <v>42745</v>
      </c>
      <c r="F100" s="171">
        <v>43063</v>
      </c>
      <c r="H100" s="25"/>
    </row>
    <row r="101" spans="1:8" ht="40.5" customHeight="1" x14ac:dyDescent="0.2">
      <c r="A101" s="306" t="str">
        <f>ACCS!B30</f>
        <v>Consolidar  los parametros para realizar el seguimiento períodico de los estudiiantes con problemas de aprendizaje.</v>
      </c>
      <c r="B101" s="103"/>
      <c r="C101" s="133" t="s">
        <v>637</v>
      </c>
      <c r="D101" s="134"/>
      <c r="E101" s="171">
        <v>42745</v>
      </c>
      <c r="F101" s="171">
        <v>43063</v>
      </c>
      <c r="H101" s="25"/>
    </row>
    <row r="102" spans="1:8" ht="40.5" customHeight="1" x14ac:dyDescent="0.2">
      <c r="A102" s="307"/>
      <c r="B102" s="103"/>
      <c r="C102" s="133" t="s">
        <v>637</v>
      </c>
      <c r="D102" s="134"/>
      <c r="E102" s="171">
        <v>42745</v>
      </c>
      <c r="F102" s="171">
        <v>43063</v>
      </c>
      <c r="H102" s="25"/>
    </row>
    <row r="103" spans="1:8" ht="40.5" customHeight="1" x14ac:dyDescent="0.2">
      <c r="A103" s="307"/>
      <c r="B103" s="103"/>
      <c r="C103" s="133" t="s">
        <v>637</v>
      </c>
      <c r="D103" s="134"/>
      <c r="E103" s="171">
        <v>42745</v>
      </c>
      <c r="F103" s="171">
        <v>43063</v>
      </c>
      <c r="H103" s="25"/>
    </row>
    <row r="104" spans="1:8" ht="40.5" customHeight="1" x14ac:dyDescent="0.2">
      <c r="A104" s="308"/>
      <c r="B104" s="103"/>
      <c r="C104" s="133" t="s">
        <v>637</v>
      </c>
      <c r="D104" s="134"/>
      <c r="E104" s="171">
        <v>42745</v>
      </c>
      <c r="F104" s="171">
        <v>43063</v>
      </c>
      <c r="H104" s="25"/>
    </row>
    <row r="105" spans="1:8" ht="40.5" customHeight="1" x14ac:dyDescent="0.2">
      <c r="A105" s="306" t="str">
        <f>ACCS!B31</f>
        <v>Diseñar el formato de seguimiento para cada uno de los grados de las diferentes sedes.</v>
      </c>
      <c r="B105" s="103"/>
      <c r="C105" s="133" t="s">
        <v>637</v>
      </c>
      <c r="D105" s="134"/>
      <c r="E105" s="171">
        <v>42745</v>
      </c>
      <c r="F105" s="171">
        <v>43063</v>
      </c>
      <c r="H105" s="25"/>
    </row>
    <row r="106" spans="1:8" ht="40.5" customHeight="1" x14ac:dyDescent="0.2">
      <c r="A106" s="307"/>
      <c r="B106" s="103"/>
      <c r="C106" s="133" t="s">
        <v>637</v>
      </c>
      <c r="D106" s="134"/>
      <c r="E106" s="171">
        <v>42745</v>
      </c>
      <c r="F106" s="171">
        <v>43063</v>
      </c>
      <c r="H106" s="25"/>
    </row>
    <row r="107" spans="1:8" ht="40.5" customHeight="1" x14ac:dyDescent="0.2">
      <c r="A107" s="307"/>
      <c r="B107" s="103"/>
      <c r="C107" s="133" t="s">
        <v>637</v>
      </c>
      <c r="D107" s="134"/>
      <c r="E107" s="171">
        <v>42745</v>
      </c>
      <c r="F107" s="171">
        <v>43063</v>
      </c>
      <c r="H107" s="25"/>
    </row>
    <row r="108" spans="1:8" ht="40.5" customHeight="1" x14ac:dyDescent="0.2">
      <c r="A108" s="308"/>
      <c r="B108" s="103"/>
      <c r="C108" s="133" t="s">
        <v>637</v>
      </c>
      <c r="D108" s="134"/>
      <c r="E108" s="171">
        <v>42745</v>
      </c>
      <c r="F108" s="171">
        <v>43063</v>
      </c>
      <c r="H108" s="25"/>
    </row>
    <row r="109" spans="1:8" ht="40.5" customHeight="1" x14ac:dyDescent="0.2">
      <c r="A109" s="306" t="str">
        <f>ACCS!B32</f>
        <v>Elaborar plan de acción para cada problema de aprendizaje.</v>
      </c>
      <c r="B109" s="103"/>
      <c r="C109" s="133" t="s">
        <v>637</v>
      </c>
      <c r="D109" s="134"/>
      <c r="E109" s="171">
        <v>42745</v>
      </c>
      <c r="F109" s="171">
        <v>43063</v>
      </c>
      <c r="H109" s="25"/>
    </row>
    <row r="110" spans="1:8" ht="40.5" customHeight="1" x14ac:dyDescent="0.2">
      <c r="A110" s="307"/>
      <c r="B110" s="103"/>
      <c r="C110" s="133" t="s">
        <v>637</v>
      </c>
      <c r="D110" s="134"/>
      <c r="E110" s="171">
        <v>42745</v>
      </c>
      <c r="F110" s="171">
        <v>43063</v>
      </c>
      <c r="H110" s="25"/>
    </row>
    <row r="111" spans="1:8" ht="40.5" customHeight="1" x14ac:dyDescent="0.2">
      <c r="A111" s="307"/>
      <c r="B111" s="103"/>
      <c r="C111" s="133" t="s">
        <v>637</v>
      </c>
      <c r="D111" s="134"/>
      <c r="E111" s="171">
        <v>42745</v>
      </c>
      <c r="F111" s="171">
        <v>43063</v>
      </c>
      <c r="H111" s="25"/>
    </row>
    <row r="112" spans="1:8" ht="40.5" customHeight="1" x14ac:dyDescent="0.2">
      <c r="A112" s="308"/>
      <c r="B112" s="103"/>
      <c r="C112" s="133" t="s">
        <v>637</v>
      </c>
      <c r="D112" s="134"/>
      <c r="E112" s="171">
        <v>42745</v>
      </c>
      <c r="F112" s="171">
        <v>43063</v>
      </c>
      <c r="H112" s="25"/>
    </row>
    <row r="113" spans="1:8" ht="40.5" customHeight="1" x14ac:dyDescent="0.2">
      <c r="A113" s="306" t="str">
        <f>ACCS!B33</f>
        <v>Ejecución, seguimiento y evaluación bimestral a estudiantes atendidos con problemas de aprendizaje.</v>
      </c>
      <c r="B113" s="103"/>
      <c r="C113" s="133" t="s">
        <v>637</v>
      </c>
      <c r="D113" s="134"/>
      <c r="E113" s="171">
        <v>42745</v>
      </c>
      <c r="F113" s="171">
        <v>43063</v>
      </c>
      <c r="H113" s="25"/>
    </row>
    <row r="114" spans="1:8" ht="40.5" customHeight="1" x14ac:dyDescent="0.2">
      <c r="A114" s="307"/>
      <c r="B114" s="103"/>
      <c r="C114" s="133" t="s">
        <v>637</v>
      </c>
      <c r="D114" s="134"/>
      <c r="E114" s="171">
        <v>42745</v>
      </c>
      <c r="F114" s="171">
        <v>43063</v>
      </c>
      <c r="H114" s="25"/>
    </row>
    <row r="115" spans="1:8" ht="40.5" customHeight="1" x14ac:dyDescent="0.2">
      <c r="A115" s="307"/>
      <c r="B115" s="103"/>
      <c r="C115" s="133" t="s">
        <v>637</v>
      </c>
      <c r="D115" s="134"/>
      <c r="E115" s="171">
        <v>42745</v>
      </c>
      <c r="F115" s="171">
        <v>43063</v>
      </c>
      <c r="H115" s="25"/>
    </row>
    <row r="116" spans="1:8" ht="40.5" customHeight="1" x14ac:dyDescent="0.2">
      <c r="A116" s="308"/>
      <c r="B116" s="103"/>
      <c r="C116" s="133" t="s">
        <v>637</v>
      </c>
      <c r="D116" s="134"/>
      <c r="E116" s="171">
        <v>42745</v>
      </c>
      <c r="F116" s="171">
        <v>43063</v>
      </c>
      <c r="H116" s="25"/>
    </row>
    <row r="117" spans="1:8" ht="40.5" customHeight="1" x14ac:dyDescent="0.2">
      <c r="A117" s="306" t="str">
        <f>ACCS!B34</f>
        <v>Preparar material audio y taller para capacitar a los diferentes entes de la comunidad de cada sede.</v>
      </c>
      <c r="B117" s="103"/>
      <c r="C117" s="133" t="s">
        <v>637</v>
      </c>
      <c r="D117" s="134"/>
      <c r="E117" s="171">
        <v>42745</v>
      </c>
      <c r="F117" s="171">
        <v>43063</v>
      </c>
      <c r="H117" s="25"/>
    </row>
    <row r="118" spans="1:8" ht="40.5" customHeight="1" x14ac:dyDescent="0.2">
      <c r="A118" s="307"/>
      <c r="B118" s="103"/>
      <c r="C118" s="133" t="s">
        <v>637</v>
      </c>
      <c r="D118" s="134"/>
      <c r="E118" s="171">
        <v>42745</v>
      </c>
      <c r="F118" s="171">
        <v>43063</v>
      </c>
      <c r="H118" s="25"/>
    </row>
    <row r="119" spans="1:8" ht="40.5" customHeight="1" x14ac:dyDescent="0.2">
      <c r="A119" s="307"/>
      <c r="B119" s="103"/>
      <c r="C119" s="133" t="s">
        <v>637</v>
      </c>
      <c r="D119" s="134"/>
      <c r="E119" s="171">
        <v>42745</v>
      </c>
      <c r="F119" s="171">
        <v>43063</v>
      </c>
      <c r="H119" s="25"/>
    </row>
    <row r="120" spans="1:8" ht="40.5" customHeight="1" x14ac:dyDescent="0.2">
      <c r="A120" s="308"/>
      <c r="B120" s="103"/>
      <c r="C120" s="133" t="s">
        <v>637</v>
      </c>
      <c r="D120" s="134"/>
      <c r="E120" s="171">
        <v>42745</v>
      </c>
      <c r="F120" s="171">
        <v>43063</v>
      </c>
      <c r="H120" s="25"/>
    </row>
    <row r="121" spans="1:8" ht="40.5" customHeight="1" x14ac:dyDescent="0.2">
      <c r="A121" s="306" t="str">
        <f>ACCS!B35</f>
        <v>programar talleres teorico-practico con cada uno de los entes de la comunidad educativa.</v>
      </c>
      <c r="B121" s="103"/>
      <c r="C121" s="133" t="s">
        <v>637</v>
      </c>
      <c r="D121" s="134"/>
      <c r="E121" s="171">
        <v>42745</v>
      </c>
      <c r="F121" s="171">
        <v>43063</v>
      </c>
      <c r="H121" s="25"/>
    </row>
    <row r="122" spans="1:8" ht="40.5" customHeight="1" x14ac:dyDescent="0.2">
      <c r="A122" s="307"/>
      <c r="B122" s="103"/>
      <c r="C122" s="133" t="s">
        <v>637</v>
      </c>
      <c r="D122" s="134"/>
      <c r="E122" s="171">
        <v>42745</v>
      </c>
      <c r="F122" s="171">
        <v>43063</v>
      </c>
      <c r="H122" s="25"/>
    </row>
    <row r="123" spans="1:8" ht="40.5" customHeight="1" x14ac:dyDescent="0.2">
      <c r="A123" s="307"/>
      <c r="B123" s="103"/>
      <c r="C123" s="133" t="s">
        <v>637</v>
      </c>
      <c r="D123" s="134"/>
      <c r="E123" s="171">
        <v>42745</v>
      </c>
      <c r="F123" s="171">
        <v>43063</v>
      </c>
      <c r="H123" s="25"/>
    </row>
    <row r="124" spans="1:8" ht="40.5" customHeight="1" x14ac:dyDescent="0.2">
      <c r="A124" s="308"/>
      <c r="B124" s="103"/>
      <c r="C124" s="133" t="s">
        <v>637</v>
      </c>
      <c r="D124" s="134"/>
      <c r="E124" s="171">
        <v>42745</v>
      </c>
      <c r="F124" s="171">
        <v>43063</v>
      </c>
      <c r="H124" s="25"/>
    </row>
    <row r="125" spans="1:8" ht="40.5" customHeight="1" x14ac:dyDescent="0.2">
      <c r="A125" s="306" t="str">
        <f>ACCS!B36</f>
        <v>Seguimiento y Evaluación periodicamente los compromisos adquiridos en cada taller.</v>
      </c>
      <c r="B125" s="103"/>
      <c r="C125" s="133" t="s">
        <v>637</v>
      </c>
      <c r="D125" s="134"/>
      <c r="E125" s="171">
        <v>42745</v>
      </c>
      <c r="F125" s="171">
        <v>43063</v>
      </c>
      <c r="H125" s="25"/>
    </row>
    <row r="126" spans="1:8" ht="40.5" customHeight="1" x14ac:dyDescent="0.2">
      <c r="A126" s="307"/>
      <c r="B126" s="103"/>
      <c r="C126" s="133" t="s">
        <v>637</v>
      </c>
      <c r="D126" s="134"/>
      <c r="E126" s="171">
        <v>42745</v>
      </c>
      <c r="F126" s="171">
        <v>43063</v>
      </c>
      <c r="H126" s="25"/>
    </row>
    <row r="127" spans="1:8" ht="40.5" customHeight="1" x14ac:dyDescent="0.2">
      <c r="A127" s="307"/>
      <c r="B127" s="103"/>
      <c r="C127" s="133" t="s">
        <v>637</v>
      </c>
      <c r="D127" s="134"/>
      <c r="E127" s="171">
        <v>42745</v>
      </c>
      <c r="F127" s="171">
        <v>43063</v>
      </c>
      <c r="H127" s="25"/>
    </row>
    <row r="128" spans="1:8" ht="40.5" customHeight="1" x14ac:dyDescent="0.2">
      <c r="A128" s="308"/>
      <c r="B128" s="103"/>
      <c r="C128" s="133" t="s">
        <v>637</v>
      </c>
      <c r="D128" s="134"/>
      <c r="E128" s="171">
        <v>42745</v>
      </c>
      <c r="F128" s="171">
        <v>43063</v>
      </c>
      <c r="H128" s="25"/>
    </row>
    <row r="129" spans="1:8" ht="40.5" customHeight="1" x14ac:dyDescent="0.2">
      <c r="A129" s="306" t="str">
        <f>ACCS!B37</f>
        <v>Replantear acciones que presentan dificultades..</v>
      </c>
      <c r="B129" s="103"/>
      <c r="C129" s="133" t="s">
        <v>637</v>
      </c>
      <c r="D129" s="134"/>
      <c r="E129" s="171">
        <v>42745</v>
      </c>
      <c r="F129" s="171">
        <v>43063</v>
      </c>
      <c r="H129" s="25"/>
    </row>
    <row r="130" spans="1:8" ht="40.5" customHeight="1" x14ac:dyDescent="0.2">
      <c r="A130" s="307"/>
      <c r="B130" s="103"/>
      <c r="C130" s="133" t="s">
        <v>637</v>
      </c>
      <c r="D130" s="134"/>
      <c r="E130" s="171">
        <v>42745</v>
      </c>
      <c r="F130" s="171">
        <v>43063</v>
      </c>
      <c r="H130" s="25"/>
    </row>
    <row r="131" spans="1:8" ht="40.5" customHeight="1" x14ac:dyDescent="0.2">
      <c r="A131" s="307"/>
      <c r="B131" s="103"/>
      <c r="C131" s="133" t="s">
        <v>637</v>
      </c>
      <c r="D131" s="134"/>
      <c r="E131" s="171">
        <v>42745</v>
      </c>
      <c r="F131" s="171">
        <v>43063</v>
      </c>
      <c r="H131" s="25"/>
    </row>
    <row r="132" spans="1:8" ht="40.5" customHeight="1" x14ac:dyDescent="0.2">
      <c r="A132" s="308"/>
      <c r="B132" s="103"/>
      <c r="C132" s="133" t="s">
        <v>637</v>
      </c>
      <c r="D132" s="134"/>
      <c r="E132" s="171">
        <v>42745</v>
      </c>
      <c r="F132" s="171">
        <v>43063</v>
      </c>
      <c r="H132" s="25"/>
    </row>
    <row r="133" spans="1:8" ht="40.5" customHeight="1" x14ac:dyDescent="0.2">
      <c r="A133" s="306" t="str">
        <f>ACCS!B38</f>
        <v>Estudio y análisis de casos mas relevantes en cada sede para ajustarlos al documento.</v>
      </c>
      <c r="B133" s="103"/>
      <c r="C133" s="133" t="s">
        <v>637</v>
      </c>
      <c r="D133" s="134"/>
      <c r="E133" s="171">
        <v>42745</v>
      </c>
      <c r="F133" s="171">
        <v>43063</v>
      </c>
      <c r="H133" s="25"/>
    </row>
    <row r="134" spans="1:8" ht="40.5" customHeight="1" x14ac:dyDescent="0.2">
      <c r="A134" s="307"/>
      <c r="B134" s="103"/>
      <c r="C134" s="133" t="s">
        <v>637</v>
      </c>
      <c r="D134" s="134"/>
      <c r="E134" s="171">
        <v>42745</v>
      </c>
      <c r="F134" s="171">
        <v>43063</v>
      </c>
      <c r="H134" s="25"/>
    </row>
    <row r="135" spans="1:8" ht="40.5" customHeight="1" x14ac:dyDescent="0.2">
      <c r="A135" s="307"/>
      <c r="B135" s="103"/>
      <c r="C135" s="133" t="s">
        <v>637</v>
      </c>
      <c r="D135" s="134"/>
      <c r="E135" s="171">
        <v>42745</v>
      </c>
      <c r="F135" s="171">
        <v>43063</v>
      </c>
      <c r="H135" s="25"/>
    </row>
    <row r="136" spans="1:8" ht="40.5" customHeight="1" x14ac:dyDescent="0.2">
      <c r="A136" s="308"/>
      <c r="B136" s="103"/>
      <c r="C136" s="133" t="s">
        <v>637</v>
      </c>
      <c r="D136" s="134"/>
      <c r="E136" s="171">
        <v>42745</v>
      </c>
      <c r="F136" s="171">
        <v>43063</v>
      </c>
      <c r="H136" s="25"/>
    </row>
    <row r="137" spans="1:8" ht="40.5" customHeight="1" x14ac:dyDescent="0.2">
      <c r="A137" s="306" t="str">
        <f>ACCS!B39</f>
        <v>Ajustar manual de convivencia, funciones y procedimientos al documento.</v>
      </c>
      <c r="B137" s="103"/>
      <c r="C137" s="133" t="s">
        <v>637</v>
      </c>
      <c r="D137" s="134"/>
      <c r="E137" s="171">
        <v>42745</v>
      </c>
      <c r="F137" s="171">
        <v>43063</v>
      </c>
      <c r="H137" s="25"/>
    </row>
    <row r="138" spans="1:8" ht="40.5" customHeight="1" x14ac:dyDescent="0.2">
      <c r="A138" s="307"/>
      <c r="B138" s="103"/>
      <c r="C138" s="133" t="s">
        <v>637</v>
      </c>
      <c r="D138" s="134"/>
      <c r="E138" s="171">
        <v>42745</v>
      </c>
      <c r="F138" s="171">
        <v>43063</v>
      </c>
      <c r="H138" s="25"/>
    </row>
    <row r="139" spans="1:8" ht="40.5" customHeight="1" x14ac:dyDescent="0.2">
      <c r="A139" s="307"/>
      <c r="B139" s="103"/>
      <c r="C139" s="133" t="s">
        <v>637</v>
      </c>
      <c r="D139" s="134"/>
      <c r="E139" s="171">
        <v>42745</v>
      </c>
      <c r="F139" s="171">
        <v>43063</v>
      </c>
      <c r="H139" s="25"/>
    </row>
    <row r="140" spans="1:8" ht="40.5" customHeight="1" x14ac:dyDescent="0.2">
      <c r="A140" s="308"/>
      <c r="B140" s="103"/>
      <c r="C140" s="133" t="s">
        <v>637</v>
      </c>
      <c r="D140" s="134"/>
      <c r="E140" s="171">
        <v>42745</v>
      </c>
      <c r="F140" s="171">
        <v>43063</v>
      </c>
      <c r="H140" s="25"/>
    </row>
    <row r="141" spans="1:8" ht="40.5" customHeight="1" x14ac:dyDescent="0.2">
      <c r="A141" s="306" t="str">
        <f>ACCS!B40</f>
        <v>Socializar a la comunidad los nueos lineamientos establecidos por el MEN Y SED.</v>
      </c>
      <c r="B141" s="103"/>
      <c r="C141" s="133" t="s">
        <v>637</v>
      </c>
      <c r="D141" s="134"/>
      <c r="E141" s="171">
        <v>42745</v>
      </c>
      <c r="F141" s="171">
        <v>43063</v>
      </c>
      <c r="H141" s="25"/>
    </row>
    <row r="142" spans="1:8" ht="40.5" customHeight="1" x14ac:dyDescent="0.2">
      <c r="A142" s="307"/>
      <c r="B142" s="103"/>
      <c r="C142" s="133" t="s">
        <v>637</v>
      </c>
      <c r="D142" s="134"/>
      <c r="E142" s="171">
        <v>42745</v>
      </c>
      <c r="F142" s="171">
        <v>43063</v>
      </c>
      <c r="H142" s="25"/>
    </row>
    <row r="143" spans="1:8" ht="40.5" customHeight="1" x14ac:dyDescent="0.2">
      <c r="A143" s="307"/>
      <c r="B143" s="103"/>
      <c r="C143" s="133" t="s">
        <v>637</v>
      </c>
      <c r="D143" s="134"/>
      <c r="E143" s="171">
        <v>42745</v>
      </c>
      <c r="F143" s="171">
        <v>43063</v>
      </c>
      <c r="H143" s="25"/>
    </row>
    <row r="144" spans="1:8" ht="40.5" customHeight="1" x14ac:dyDescent="0.2">
      <c r="A144" s="308"/>
      <c r="B144" s="103"/>
      <c r="C144" s="133" t="s">
        <v>637</v>
      </c>
      <c r="D144" s="134"/>
      <c r="E144" s="171">
        <v>42745</v>
      </c>
      <c r="F144" s="171">
        <v>43063</v>
      </c>
      <c r="H144" s="25"/>
    </row>
    <row r="145" spans="1:8" ht="40.5" customHeight="1" x14ac:dyDescent="0.2">
      <c r="A145" s="306" t="str">
        <f>ACCS!B41</f>
        <v>Aporte de ideas a conflictos relacionados a los nuevos lineamientos.</v>
      </c>
      <c r="B145" s="103"/>
      <c r="C145" s="133" t="s">
        <v>637</v>
      </c>
      <c r="D145" s="134"/>
      <c r="E145" s="171">
        <v>42745</v>
      </c>
      <c r="F145" s="171">
        <v>43063</v>
      </c>
      <c r="H145" s="25"/>
    </row>
    <row r="146" spans="1:8" ht="40.5" customHeight="1" x14ac:dyDescent="0.2">
      <c r="A146" s="307"/>
      <c r="B146" s="103"/>
      <c r="C146" s="133" t="s">
        <v>637</v>
      </c>
      <c r="D146" s="134"/>
      <c r="E146" s="171">
        <v>42745</v>
      </c>
      <c r="F146" s="171">
        <v>43063</v>
      </c>
      <c r="H146" s="25"/>
    </row>
    <row r="147" spans="1:8" ht="40.5" customHeight="1" x14ac:dyDescent="0.2">
      <c r="A147" s="307"/>
      <c r="B147" s="103"/>
      <c r="C147" s="133" t="s">
        <v>637</v>
      </c>
      <c r="D147" s="134"/>
      <c r="E147" s="171">
        <v>42745</v>
      </c>
      <c r="F147" s="171">
        <v>43063</v>
      </c>
      <c r="H147" s="25"/>
    </row>
    <row r="148" spans="1:8" ht="40.5" customHeight="1" x14ac:dyDescent="0.2">
      <c r="A148" s="308"/>
      <c r="B148" s="103"/>
      <c r="C148" s="133" t="s">
        <v>637</v>
      </c>
      <c r="D148" s="134"/>
      <c r="E148" s="171">
        <v>42745</v>
      </c>
      <c r="F148" s="171">
        <v>43063</v>
      </c>
      <c r="H148" s="25"/>
    </row>
    <row r="149" spans="1:8" ht="40.5" customHeight="1" x14ac:dyDescent="0.2">
      <c r="A149" s="306" t="str">
        <f>ACCS!B42</f>
        <v xml:space="preserve">Diagnosticar en cada Sede los problemas de convivencia  mas frecuentes. </v>
      </c>
      <c r="B149" s="103"/>
      <c r="C149" s="133" t="s">
        <v>637</v>
      </c>
      <c r="D149" s="134"/>
      <c r="E149" s="171">
        <v>42745</v>
      </c>
      <c r="F149" s="171">
        <v>43063</v>
      </c>
      <c r="H149" s="25"/>
    </row>
    <row r="150" spans="1:8" ht="40.5" customHeight="1" x14ac:dyDescent="0.2">
      <c r="A150" s="307"/>
      <c r="B150" s="103"/>
      <c r="C150" s="133" t="s">
        <v>637</v>
      </c>
      <c r="D150" s="134"/>
      <c r="E150" s="171">
        <v>42745</v>
      </c>
      <c r="F150" s="171">
        <v>43063</v>
      </c>
      <c r="H150" s="25"/>
    </row>
    <row r="151" spans="1:8" ht="40.5" customHeight="1" x14ac:dyDescent="0.2">
      <c r="A151" s="307"/>
      <c r="B151" s="103"/>
      <c r="C151" s="133" t="s">
        <v>637</v>
      </c>
      <c r="D151" s="134"/>
      <c r="E151" s="171">
        <v>42745</v>
      </c>
      <c r="F151" s="171">
        <v>43063</v>
      </c>
      <c r="H151" s="25"/>
    </row>
    <row r="152" spans="1:8" ht="40.5" customHeight="1" x14ac:dyDescent="0.2">
      <c r="A152" s="308"/>
      <c r="B152" s="103"/>
      <c r="C152" s="133" t="s">
        <v>637</v>
      </c>
      <c r="D152" s="134"/>
      <c r="E152" s="171">
        <v>42745</v>
      </c>
      <c r="F152" s="171">
        <v>43063</v>
      </c>
      <c r="H152" s="25"/>
    </row>
    <row r="153" spans="1:8" ht="40.5" customHeight="1" x14ac:dyDescent="0.2">
      <c r="A153" s="306" t="str">
        <f>ACCS!B43</f>
        <v>Seguimiento y evaluación periodica.</v>
      </c>
      <c r="B153" s="103"/>
      <c r="C153" s="133" t="s">
        <v>637</v>
      </c>
      <c r="D153" s="134"/>
      <c r="E153" s="171">
        <v>42745</v>
      </c>
      <c r="F153" s="171">
        <v>43063</v>
      </c>
      <c r="H153" s="25"/>
    </row>
    <row r="154" spans="1:8" ht="40.5" customHeight="1" x14ac:dyDescent="0.2">
      <c r="A154" s="307"/>
      <c r="B154" s="103"/>
      <c r="C154" s="133" t="s">
        <v>637</v>
      </c>
      <c r="D154" s="134"/>
      <c r="E154" s="171">
        <v>42745</v>
      </c>
      <c r="F154" s="171">
        <v>43063</v>
      </c>
      <c r="H154" s="25"/>
    </row>
    <row r="155" spans="1:8" ht="40.5" customHeight="1" x14ac:dyDescent="0.2">
      <c r="A155" s="307"/>
      <c r="B155" s="103"/>
      <c r="C155" s="133" t="s">
        <v>637</v>
      </c>
      <c r="D155" s="134"/>
      <c r="E155" s="171">
        <v>42745</v>
      </c>
      <c r="F155" s="171">
        <v>43063</v>
      </c>
      <c r="H155" s="25"/>
    </row>
    <row r="156" spans="1:8" ht="40.5" customHeight="1" x14ac:dyDescent="0.2">
      <c r="A156" s="308"/>
      <c r="B156" s="103"/>
      <c r="C156" s="133" t="s">
        <v>637</v>
      </c>
      <c r="D156" s="134"/>
      <c r="E156" s="171">
        <v>42745</v>
      </c>
      <c r="F156" s="171">
        <v>43063</v>
      </c>
      <c r="H156" s="25"/>
    </row>
    <row r="157" spans="1:8" ht="40.5" customHeight="1" x14ac:dyDescent="0.2">
      <c r="A157" s="306" t="str">
        <f>ACCS!B44</f>
        <v>Establecer un programa que permita tratar prevensión de casos de conflictos especiales.</v>
      </c>
      <c r="B157" s="103"/>
      <c r="C157" s="133" t="s">
        <v>637</v>
      </c>
      <c r="D157" s="134"/>
      <c r="E157" s="171">
        <v>42745</v>
      </c>
      <c r="F157" s="171">
        <v>43063</v>
      </c>
      <c r="H157" s="25"/>
    </row>
    <row r="158" spans="1:8" ht="40.5" customHeight="1" x14ac:dyDescent="0.2">
      <c r="A158" s="307"/>
      <c r="B158" s="103"/>
      <c r="C158" s="133" t="s">
        <v>637</v>
      </c>
      <c r="D158" s="134"/>
      <c r="E158" s="171">
        <v>42745</v>
      </c>
      <c r="F158" s="171">
        <v>43063</v>
      </c>
      <c r="H158" s="25"/>
    </row>
    <row r="159" spans="1:8" ht="40.5" customHeight="1" x14ac:dyDescent="0.2">
      <c r="A159" s="307"/>
      <c r="B159" s="103"/>
      <c r="C159" s="133" t="s">
        <v>637</v>
      </c>
      <c r="D159" s="134"/>
      <c r="E159" s="171">
        <v>42745</v>
      </c>
      <c r="F159" s="171">
        <v>43063</v>
      </c>
      <c r="H159" s="25"/>
    </row>
    <row r="160" spans="1:8" ht="40.5" customHeight="1" x14ac:dyDescent="0.2">
      <c r="A160" s="308"/>
      <c r="B160" s="103"/>
      <c r="C160" s="133" t="s">
        <v>637</v>
      </c>
      <c r="D160" s="134"/>
      <c r="E160" s="171">
        <v>42745</v>
      </c>
      <c r="F160" s="171">
        <v>43063</v>
      </c>
      <c r="H160" s="25"/>
    </row>
    <row r="161" spans="1:8" ht="40.5" customHeight="1" x14ac:dyDescent="0.2">
      <c r="A161" s="306" t="str">
        <f>ACCS!B45</f>
        <v>Solicitud a entidades competentes del Municipio para realizar un plan de trabajo y ejecución periodica.</v>
      </c>
      <c r="B161" s="103"/>
      <c r="C161" s="133" t="s">
        <v>637</v>
      </c>
      <c r="D161" s="134"/>
      <c r="E161" s="171">
        <v>42745</v>
      </c>
      <c r="F161" s="171">
        <v>43063</v>
      </c>
      <c r="H161" s="25"/>
    </row>
    <row r="162" spans="1:8" ht="40.5" customHeight="1" x14ac:dyDescent="0.2">
      <c r="A162" s="307"/>
      <c r="B162" s="103"/>
      <c r="C162" s="133" t="s">
        <v>637</v>
      </c>
      <c r="D162" s="134"/>
      <c r="E162" s="171">
        <v>42745</v>
      </c>
      <c r="F162" s="171">
        <v>43063</v>
      </c>
      <c r="H162" s="25"/>
    </row>
    <row r="163" spans="1:8" ht="40.5" customHeight="1" x14ac:dyDescent="0.2">
      <c r="A163" s="307"/>
      <c r="B163" s="103"/>
      <c r="C163" s="133" t="s">
        <v>637</v>
      </c>
      <c r="D163" s="134"/>
      <c r="E163" s="171">
        <v>42745</v>
      </c>
      <c r="F163" s="171">
        <v>43063</v>
      </c>
      <c r="H163" s="25"/>
    </row>
    <row r="164" spans="1:8" ht="40.5" customHeight="1" x14ac:dyDescent="0.2">
      <c r="A164" s="308"/>
      <c r="B164" s="103"/>
      <c r="C164" s="133" t="s">
        <v>637</v>
      </c>
      <c r="D164" s="134"/>
      <c r="E164" s="171">
        <v>42745</v>
      </c>
      <c r="F164" s="171">
        <v>43063</v>
      </c>
      <c r="H164" s="25"/>
    </row>
    <row r="165" spans="1:8" ht="40.5" customHeight="1" x14ac:dyDescent="0.2">
      <c r="A165" s="306" t="str">
        <f>ACCS!B46</f>
        <v>Diagnóstico de necesidades en cada Sede para embelllecimiento de planta física.</v>
      </c>
      <c r="B165" s="103"/>
      <c r="C165" s="133" t="s">
        <v>637</v>
      </c>
      <c r="D165" s="134"/>
      <c r="E165" s="171">
        <v>42745</v>
      </c>
      <c r="F165" s="171">
        <v>43063</v>
      </c>
      <c r="H165" s="25"/>
    </row>
    <row r="166" spans="1:8" ht="40.5" customHeight="1" x14ac:dyDescent="0.2">
      <c r="A166" s="307"/>
      <c r="B166" s="103"/>
      <c r="C166" s="133" t="s">
        <v>637</v>
      </c>
      <c r="D166" s="134"/>
      <c r="E166" s="171">
        <v>42745</v>
      </c>
      <c r="F166" s="171">
        <v>43063</v>
      </c>
      <c r="H166" s="25"/>
    </row>
    <row r="167" spans="1:8" ht="40.5" customHeight="1" x14ac:dyDescent="0.2">
      <c r="A167" s="307"/>
      <c r="B167" s="103"/>
      <c r="C167" s="133" t="s">
        <v>637</v>
      </c>
      <c r="D167" s="134"/>
      <c r="E167" s="171">
        <v>42745</v>
      </c>
      <c r="F167" s="171">
        <v>43063</v>
      </c>
      <c r="H167" s="25"/>
    </row>
    <row r="168" spans="1:8" ht="40.5" customHeight="1" x14ac:dyDescent="0.2">
      <c r="A168" s="308"/>
      <c r="B168" s="103"/>
      <c r="C168" s="133" t="s">
        <v>637</v>
      </c>
      <c r="D168" s="134"/>
      <c r="E168" s="171">
        <v>42745</v>
      </c>
      <c r="F168" s="171">
        <v>43063</v>
      </c>
      <c r="H168" s="25"/>
    </row>
    <row r="169" spans="1:8" ht="40.5" customHeight="1" x14ac:dyDescent="0.2">
      <c r="A169" s="306" t="str">
        <f>ACCS!B47</f>
        <v>Programar actividades para obtensión de recursos propios.</v>
      </c>
      <c r="B169" s="103"/>
      <c r="C169" s="133" t="s">
        <v>637</v>
      </c>
      <c r="D169" s="134"/>
      <c r="E169" s="171">
        <v>42745</v>
      </c>
      <c r="F169" s="171">
        <v>43063</v>
      </c>
      <c r="H169" s="25"/>
    </row>
    <row r="170" spans="1:8" ht="40.5" customHeight="1" x14ac:dyDescent="0.2">
      <c r="A170" s="307"/>
      <c r="B170" s="103"/>
      <c r="C170" s="133" t="s">
        <v>637</v>
      </c>
      <c r="D170" s="134"/>
      <c r="E170" s="147"/>
      <c r="F170" s="147"/>
      <c r="H170" s="25"/>
    </row>
    <row r="171" spans="1:8" ht="40.5" customHeight="1" x14ac:dyDescent="0.2">
      <c r="A171" s="307"/>
      <c r="B171" s="103"/>
      <c r="C171" s="133" t="s">
        <v>637</v>
      </c>
      <c r="D171" s="134"/>
      <c r="E171" s="147"/>
      <c r="F171" s="147"/>
      <c r="H171" s="25"/>
    </row>
    <row r="172" spans="1:8" ht="40.5" customHeight="1" x14ac:dyDescent="0.2">
      <c r="A172" s="308"/>
      <c r="B172" s="103"/>
      <c r="C172" s="133" t="s">
        <v>637</v>
      </c>
      <c r="D172" s="134"/>
      <c r="E172" s="147"/>
      <c r="F172" s="147"/>
      <c r="H172" s="25"/>
    </row>
    <row r="173" spans="1:8" ht="40.5" customHeight="1" x14ac:dyDescent="0.2">
      <c r="A173" s="306" t="str">
        <f>ACCS!B48</f>
        <v>Programación de actividades de logro con padres de famiñlia y estudiantes para arreglos períodicos en la Sede.</v>
      </c>
      <c r="B173" s="103"/>
      <c r="C173" s="133" t="s">
        <v>637</v>
      </c>
      <c r="D173" s="134"/>
      <c r="E173" s="147"/>
      <c r="F173" s="147"/>
      <c r="H173" s="25"/>
    </row>
    <row r="174" spans="1:8" ht="40.5" customHeight="1" x14ac:dyDescent="0.2">
      <c r="A174" s="307"/>
      <c r="B174" s="103"/>
      <c r="C174" s="133" t="s">
        <v>637</v>
      </c>
      <c r="D174" s="134"/>
      <c r="E174" s="147"/>
      <c r="F174" s="147"/>
      <c r="H174" s="25"/>
    </row>
    <row r="175" spans="1:8" ht="40.5" customHeight="1" x14ac:dyDescent="0.2">
      <c r="A175" s="307"/>
      <c r="B175" s="103"/>
      <c r="C175" s="133" t="s">
        <v>637</v>
      </c>
      <c r="D175" s="134"/>
      <c r="E175" s="147"/>
      <c r="F175" s="147"/>
      <c r="H175" s="25"/>
    </row>
    <row r="176" spans="1:8" ht="40.5" customHeight="1" x14ac:dyDescent="0.2">
      <c r="A176" s="308"/>
      <c r="B176" s="103"/>
      <c r="C176" s="133" t="s">
        <v>637</v>
      </c>
      <c r="D176" s="134"/>
      <c r="E176" s="147"/>
      <c r="F176" s="147"/>
      <c r="H176" s="25"/>
    </row>
    <row r="177" spans="1:8" ht="40.5" customHeight="1" x14ac:dyDescent="0.2">
      <c r="A177" s="306" t="str">
        <f>ACCS!B49</f>
        <v>Seguimiento y evaluación.</v>
      </c>
      <c r="B177" s="103"/>
      <c r="C177" s="133" t="s">
        <v>637</v>
      </c>
      <c r="D177" s="134"/>
      <c r="E177" s="147"/>
      <c r="F177" s="147"/>
      <c r="H177" s="25"/>
    </row>
    <row r="178" spans="1:8" ht="40.5" customHeight="1" x14ac:dyDescent="0.2">
      <c r="A178" s="307"/>
      <c r="B178" s="103"/>
      <c r="C178" s="133" t="s">
        <v>637</v>
      </c>
      <c r="D178" s="134"/>
      <c r="E178" s="147"/>
      <c r="F178" s="147"/>
      <c r="H178" s="25"/>
    </row>
    <row r="179" spans="1:8" ht="40.5" customHeight="1" x14ac:dyDescent="0.2">
      <c r="A179" s="307"/>
      <c r="B179" s="103"/>
      <c r="C179" s="133" t="s">
        <v>637</v>
      </c>
      <c r="D179" s="134"/>
      <c r="E179" s="147"/>
      <c r="F179" s="147"/>
      <c r="H179" s="25"/>
    </row>
    <row r="180" spans="1:8" ht="40.5" customHeight="1" x14ac:dyDescent="0.2">
      <c r="A180" s="308"/>
      <c r="B180" s="103"/>
      <c r="C180" s="133" t="s">
        <v>637</v>
      </c>
      <c r="D180" s="134"/>
      <c r="E180" s="147"/>
      <c r="F180" s="147"/>
      <c r="H180" s="25"/>
    </row>
    <row r="181" spans="1:8" ht="40.5" customHeight="1" x14ac:dyDescent="0.2">
      <c r="A181" s="306" t="str">
        <f>ACCS!B50</f>
        <v xml:space="preserve">Diagnosticar en cada Sede los problemas psicosociales mas frecuentes. </v>
      </c>
      <c r="B181" s="103"/>
      <c r="C181" s="133" t="s">
        <v>637</v>
      </c>
      <c r="D181" s="134"/>
      <c r="E181" s="147"/>
      <c r="F181" s="147"/>
      <c r="H181" s="25"/>
    </row>
    <row r="182" spans="1:8" ht="40.5" customHeight="1" x14ac:dyDescent="0.2">
      <c r="A182" s="307"/>
      <c r="B182" s="103"/>
      <c r="C182" s="133" t="s">
        <v>637</v>
      </c>
      <c r="D182" s="134"/>
      <c r="E182" s="147"/>
      <c r="F182" s="147"/>
      <c r="H182" s="25"/>
    </row>
    <row r="183" spans="1:8" ht="40.5" customHeight="1" x14ac:dyDescent="0.2">
      <c r="A183" s="307"/>
      <c r="B183" s="103"/>
      <c r="C183" s="133" t="s">
        <v>637</v>
      </c>
      <c r="D183" s="134"/>
      <c r="E183" s="147"/>
      <c r="F183" s="147"/>
      <c r="H183" s="25"/>
    </row>
    <row r="184" spans="1:8" ht="40.5" customHeight="1" x14ac:dyDescent="0.2">
      <c r="A184" s="308"/>
      <c r="B184" s="103"/>
      <c r="C184" s="133" t="s">
        <v>637</v>
      </c>
      <c r="D184" s="134"/>
      <c r="E184" s="147"/>
      <c r="F184" s="147"/>
      <c r="H184" s="25"/>
    </row>
    <row r="185" spans="1:8" ht="40.5" customHeight="1" x14ac:dyDescent="0.2">
      <c r="A185" s="306" t="str">
        <f>ACCS!B51</f>
        <v>Anális y estudio de diagnóstico.</v>
      </c>
      <c r="B185" s="103"/>
      <c r="C185" s="133" t="s">
        <v>637</v>
      </c>
      <c r="D185" s="134"/>
      <c r="E185" s="147"/>
      <c r="F185" s="147"/>
      <c r="H185" s="25"/>
    </row>
    <row r="186" spans="1:8" ht="40.5" customHeight="1" x14ac:dyDescent="0.2">
      <c r="A186" s="307"/>
      <c r="B186" s="103"/>
      <c r="C186" s="133" t="s">
        <v>637</v>
      </c>
      <c r="D186" s="134"/>
      <c r="E186" s="147"/>
      <c r="F186" s="147"/>
      <c r="H186" s="25"/>
    </row>
    <row r="187" spans="1:8" ht="40.5" customHeight="1" x14ac:dyDescent="0.2">
      <c r="A187" s="307"/>
      <c r="B187" s="103"/>
      <c r="C187" s="133" t="s">
        <v>637</v>
      </c>
      <c r="D187" s="134"/>
      <c r="E187" s="147"/>
      <c r="F187" s="147"/>
      <c r="H187" s="25"/>
    </row>
    <row r="188" spans="1:8" ht="40.5" customHeight="1" x14ac:dyDescent="0.2">
      <c r="A188" s="308"/>
      <c r="B188" s="103"/>
      <c r="C188" s="133" t="s">
        <v>637</v>
      </c>
      <c r="D188" s="134"/>
      <c r="E188" s="147"/>
      <c r="F188" s="147"/>
      <c r="H188" s="25"/>
    </row>
    <row r="189" spans="1:8" ht="40.5" customHeight="1" x14ac:dyDescent="0.2">
      <c r="A189" s="309" t="str">
        <f>ACCS!B52</f>
        <v>Establecer un plan de acción con entidades competentes que permita tratar prevensión de riesgos psicosociales.</v>
      </c>
      <c r="B189" s="103"/>
      <c r="C189" s="133" t="s">
        <v>637</v>
      </c>
      <c r="D189" s="134"/>
      <c r="E189" s="147"/>
      <c r="F189" s="147"/>
      <c r="H189" s="25"/>
    </row>
    <row r="190" spans="1:8" ht="40.5" customHeight="1" x14ac:dyDescent="0.2">
      <c r="A190" s="309"/>
      <c r="B190" s="103"/>
      <c r="C190" s="133" t="s">
        <v>637</v>
      </c>
      <c r="D190" s="134"/>
      <c r="E190" s="147"/>
      <c r="F190" s="147"/>
      <c r="H190" s="25"/>
    </row>
    <row r="191" spans="1:8" ht="40.5" customHeight="1" x14ac:dyDescent="0.2">
      <c r="A191" s="309"/>
      <c r="B191" s="103"/>
      <c r="C191" s="133" t="s">
        <v>637</v>
      </c>
      <c r="D191" s="134"/>
      <c r="E191" s="147"/>
      <c r="F191" s="147"/>
      <c r="H191" s="25"/>
    </row>
    <row r="192" spans="1:8" ht="40.5" customHeight="1" x14ac:dyDescent="0.2">
      <c r="A192" s="309"/>
      <c r="B192" s="103"/>
      <c r="C192" s="133" t="s">
        <v>637</v>
      </c>
      <c r="D192" s="134"/>
      <c r="E192" s="147"/>
      <c r="F192" s="147"/>
      <c r="H192" s="25"/>
    </row>
    <row r="193" spans="1:8" ht="40.5" customHeight="1" x14ac:dyDescent="0.2">
      <c r="A193" s="309"/>
      <c r="B193" s="103"/>
      <c r="C193" s="133"/>
      <c r="D193" s="134"/>
      <c r="E193" s="147"/>
      <c r="F193" s="147"/>
      <c r="H193" s="25"/>
    </row>
    <row r="194" spans="1:8" ht="40.5" customHeight="1" x14ac:dyDescent="0.2">
      <c r="A194" s="309"/>
      <c r="B194" s="103"/>
      <c r="C194" s="133"/>
      <c r="D194" s="134"/>
      <c r="E194" s="147"/>
      <c r="F194" s="147"/>
      <c r="H194" s="25"/>
    </row>
    <row r="195" spans="1:8" ht="40.5" customHeight="1" x14ac:dyDescent="0.2">
      <c r="A195" s="309" t="str">
        <f>ACCS!B53</f>
        <v>Ejecución y evaluación de talleres.</v>
      </c>
      <c r="B195" s="103"/>
      <c r="C195" s="133"/>
      <c r="D195" s="134"/>
      <c r="E195" s="147"/>
      <c r="F195" s="147"/>
      <c r="H195" s="25"/>
    </row>
    <row r="196" spans="1:8" ht="40.5" customHeight="1" x14ac:dyDescent="0.2">
      <c r="A196" s="309"/>
      <c r="B196" s="103"/>
      <c r="C196" s="133"/>
      <c r="D196" s="134"/>
      <c r="E196" s="147"/>
      <c r="F196" s="147"/>
      <c r="H196" s="25"/>
    </row>
    <row r="197" spans="1:8" ht="40.5" customHeight="1" x14ac:dyDescent="0.2">
      <c r="A197" s="309"/>
      <c r="B197" s="103"/>
      <c r="C197" s="133"/>
      <c r="D197" s="134"/>
      <c r="E197" s="147"/>
      <c r="F197" s="147"/>
      <c r="H197" s="25"/>
    </row>
    <row r="198" spans="1:8" ht="40.5" customHeight="1" x14ac:dyDescent="0.2">
      <c r="A198" s="309"/>
      <c r="B198" s="103"/>
      <c r="C198" s="133"/>
      <c r="D198" s="134"/>
      <c r="E198" s="147"/>
      <c r="F198" s="147"/>
      <c r="H198" s="25"/>
    </row>
  </sheetData>
  <sheetProtection selectLockedCells="1"/>
  <mergeCells count="49">
    <mergeCell ref="B2:F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57:A160"/>
    <mergeCell ref="A161:A164"/>
    <mergeCell ref="A165:A168"/>
    <mergeCell ref="A195:A198"/>
    <mergeCell ref="A169:A172"/>
    <mergeCell ref="A173:A176"/>
    <mergeCell ref="A177:A180"/>
    <mergeCell ref="A181:A184"/>
    <mergeCell ref="A185:A188"/>
    <mergeCell ref="A189:A194"/>
  </mergeCells>
  <phoneticPr fontId="15" type="noConversion"/>
  <hyperlinks>
    <hyperlink ref="D5" r:id="rId1"/>
  </hyperlinks>
  <pageMargins left="0.7" right="0.7" top="0.75" bottom="0.75" header="0.3" footer="0.3"/>
  <pageSetup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REVI_IDENT</vt:lpstr>
      <vt:lpstr>CONTEXTO</vt:lpstr>
      <vt:lpstr>ConAUTO</vt:lpstr>
      <vt:lpstr>AUTOEVA</vt:lpstr>
      <vt:lpstr>OBJS</vt:lpstr>
      <vt:lpstr>MET_IND</vt:lpstr>
      <vt:lpstr>ACCS</vt:lpstr>
      <vt:lpstr>TARS</vt:lpstr>
      <vt:lpstr>Hoja1</vt:lpstr>
    </vt:vector>
  </TitlesOfParts>
  <Manager/>
  <Company>Hewlett-Packard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AyG</dc:creator>
  <cp:keywords/>
  <dc:description/>
  <cp:lastModifiedBy>Arturo Rivera</cp:lastModifiedBy>
  <cp:revision/>
  <dcterms:created xsi:type="dcterms:W3CDTF">2011-04-08T12:29:09Z</dcterms:created>
  <dcterms:modified xsi:type="dcterms:W3CDTF">2016-12-05T14:01:43Z</dcterms:modified>
  <cp:category/>
  <cp:contentStatus/>
</cp:coreProperties>
</file>