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60" windowWidth="15600" windowHeight="8070"/>
  </bookViews>
  <sheets>
    <sheet name="Volumen" sheetId="5" r:id="rId1"/>
  </sheets>
  <calcPr calcId="144525"/>
</workbook>
</file>

<file path=xl/calcChain.xml><?xml version="1.0" encoding="utf-8"?>
<calcChain xmlns="http://schemas.openxmlformats.org/spreadsheetml/2006/main">
  <c r="DJ32" i="5" l="1"/>
  <c r="DJ34" i="5" s="1"/>
  <c r="DI36" i="5" s="1"/>
  <c r="DK30" i="5"/>
  <c r="DJ30" i="5"/>
  <c r="DK28" i="5"/>
  <c r="DJ28" i="5"/>
  <c r="DI28" i="5"/>
  <c r="DC30" i="5"/>
  <c r="DA32" i="5" s="1"/>
  <c r="DA34" i="5" s="1"/>
  <c r="DA30" i="5"/>
  <c r="DC28" i="5"/>
  <c r="DB28" i="5"/>
  <c r="DB30" i="5" s="1"/>
  <c r="DA28" i="5"/>
  <c r="CS31" i="5" l="1"/>
  <c r="CS29" i="5"/>
  <c r="CK8" i="5" l="1"/>
  <c r="CK11" i="5" s="1"/>
  <c r="CO8" i="5"/>
  <c r="CO14" i="5" s="1"/>
  <c r="CL14" i="5"/>
  <c r="BW41" i="5"/>
  <c r="BW31" i="5"/>
  <c r="BW26" i="5"/>
  <c r="AS42" i="5"/>
  <c r="AS40" i="5"/>
  <c r="L33" i="5"/>
  <c r="L31" i="5"/>
  <c r="AB35" i="5"/>
  <c r="AB33" i="5"/>
  <c r="BF41" i="5"/>
  <c r="BF31" i="5"/>
  <c r="BF26" i="5"/>
  <c r="BF36" i="5" s="1"/>
  <c r="CL17" i="5" l="1"/>
  <c r="CK20" i="5" s="1"/>
  <c r="BW36" i="5"/>
  <c r="CM11" i="5"/>
  <c r="AW24" i="5" l="1"/>
  <c r="AN28" i="5"/>
  <c r="AL24" i="5"/>
  <c r="AK26" i="5" s="1"/>
  <c r="AK28" i="5" s="1"/>
  <c r="AK22" i="5"/>
  <c r="AT24" i="5" s="1"/>
  <c r="AT26" i="5" s="1"/>
  <c r="AH22" i="5"/>
  <c r="AG24" i="5" s="1"/>
  <c r="AE22" i="5"/>
  <c r="AD24" i="5" s="1"/>
  <c r="AB22" i="5"/>
  <c r="AA24" i="5" s="1"/>
  <c r="X20" i="5"/>
  <c r="V20" i="5"/>
  <c r="T20" i="5"/>
  <c r="T22" i="5"/>
  <c r="L18" i="5"/>
  <c r="L20" i="5" s="1"/>
  <c r="M22" i="5" s="1"/>
  <c r="L24" i="5" s="1"/>
  <c r="D17" i="5"/>
  <c r="AN32" i="5" l="1"/>
  <c r="AK30" i="5"/>
  <c r="AK32" i="5" s="1"/>
  <c r="AA26" i="5"/>
  <c r="D19" i="5"/>
  <c r="AK34" i="5" l="1"/>
</calcChain>
</file>

<file path=xl/sharedStrings.xml><?xml version="1.0" encoding="utf-8"?>
<sst xmlns="http://schemas.openxmlformats.org/spreadsheetml/2006/main" count="296" uniqueCount="136">
  <si>
    <t>a</t>
  </si>
  <si>
    <t>Formula.</t>
  </si>
  <si>
    <t>El cubo es un cuerpo geometrico</t>
  </si>
  <si>
    <t>donde todas sus caras son iguales</t>
  </si>
  <si>
    <r>
      <t>V = L</t>
    </r>
    <r>
      <rPr>
        <b/>
        <sz val="14"/>
        <color theme="0"/>
        <rFont val="Calibri"/>
        <family val="2"/>
      </rPr>
      <t>³</t>
    </r>
  </si>
  <si>
    <t>L</t>
  </si>
  <si>
    <t>V=</t>
  </si>
  <si>
    <t>Volumen</t>
  </si>
  <si>
    <t>Area total</t>
  </si>
  <si>
    <t>h</t>
  </si>
  <si>
    <t>h= altura</t>
  </si>
  <si>
    <t>a= ancho</t>
  </si>
  <si>
    <t>L= largo</t>
  </si>
  <si>
    <t>h=</t>
  </si>
  <si>
    <t>a=</t>
  </si>
  <si>
    <t>L=</t>
  </si>
  <si>
    <t>Formula</t>
  </si>
  <si>
    <t>V = L x a x h</t>
  </si>
  <si>
    <t>V =</t>
  </si>
  <si>
    <t>A =</t>
  </si>
  <si>
    <t xml:space="preserve"> </t>
  </si>
  <si>
    <t>L = Lado</t>
  </si>
  <si>
    <t>At = 6 x A</t>
  </si>
  <si>
    <t>Unidades Cúbicas</t>
  </si>
  <si>
    <t>Unidades</t>
  </si>
  <si>
    <r>
      <t>L</t>
    </r>
    <r>
      <rPr>
        <b/>
        <sz val="14"/>
        <color theme="1"/>
        <rFont val="Calibri"/>
        <family val="2"/>
      </rPr>
      <t>²</t>
    </r>
  </si>
  <si>
    <t>Unidades cuadradas</t>
  </si>
  <si>
    <t>Unidades Cuadradas</t>
  </si>
  <si>
    <t>At=</t>
  </si>
  <si>
    <t xml:space="preserve">6 x </t>
  </si>
  <si>
    <t>El paralelepipedo es un cuerpo geometrico, por la cual posee un largo ,un ancho y un alto</t>
  </si>
  <si>
    <t>Sus caras no son iguales, ya que sus dimensiones son de diferentes medidadas</t>
  </si>
  <si>
    <t>Un ejemplo particular: una caja, un ladrillo, un bloque, etc.</t>
  </si>
  <si>
    <t>x</t>
  </si>
  <si>
    <t>At =</t>
  </si>
  <si>
    <t>2( L x a ) + 2 (L x h) + 2(a x h)</t>
  </si>
  <si>
    <t>Area Total</t>
  </si>
  <si>
    <t>+</t>
  </si>
  <si>
    <t xml:space="preserve">Un prisma es un cuerpo geometrico, cuya base es </t>
  </si>
  <si>
    <t>un polígono regular.</t>
  </si>
  <si>
    <t>Los polígonos regulares son figuras geometricas donde</t>
  </si>
  <si>
    <t>todos sus lados son iguales.</t>
  </si>
  <si>
    <t>Formulas.</t>
  </si>
  <si>
    <t xml:space="preserve">AT = </t>
  </si>
  <si>
    <t>AL + 2Ab</t>
  </si>
  <si>
    <t>AL = Area Lateral</t>
  </si>
  <si>
    <t>Ab = Area de la base</t>
  </si>
  <si>
    <t>AT = Area Total</t>
  </si>
  <si>
    <t>AREA Y  VOLUMEN DEL CUBO</t>
  </si>
  <si>
    <t>AREA Y VOLUMEN DEL PARALELEPIPEDO</t>
  </si>
  <si>
    <t>AREA Y VOLUMEN DE UN PRISMA RECTO</t>
  </si>
  <si>
    <t>V = Ab x h</t>
  </si>
  <si>
    <t>L =</t>
  </si>
  <si>
    <t>Ab =</t>
  </si>
  <si>
    <t>AL = Pb x h</t>
  </si>
  <si>
    <t>Pb= Perimetro de la base</t>
  </si>
  <si>
    <t>Pb =</t>
  </si>
  <si>
    <t>4 x</t>
  </si>
  <si>
    <t>AL =</t>
  </si>
  <si>
    <t>h =</t>
  </si>
  <si>
    <t>AT =</t>
  </si>
  <si>
    <t xml:space="preserve">V= </t>
  </si>
  <si>
    <t>AREA Y VOLUMEN DE UN CILINDRO</t>
  </si>
  <si>
    <t>Un cilindro es cuerpo geometrico en forma de tubo</t>
  </si>
  <si>
    <t>Formulas</t>
  </si>
  <si>
    <r>
      <t>AT =  2 Ab + 2</t>
    </r>
    <r>
      <rPr>
        <b/>
        <sz val="14"/>
        <color theme="0"/>
        <rFont val="Calibri"/>
        <family val="2"/>
      </rPr>
      <t>π.r.h</t>
    </r>
  </si>
  <si>
    <t>Area Lateral</t>
  </si>
  <si>
    <t>R =</t>
  </si>
  <si>
    <t>π</t>
  </si>
  <si>
    <t>π =</t>
  </si>
  <si>
    <t>Unidades Cubicas</t>
  </si>
  <si>
    <t>π.R²</t>
  </si>
  <si>
    <t>g = generatriz</t>
  </si>
  <si>
    <t>g =</t>
  </si>
  <si>
    <t>Cuyo diametro depende del radio y su longitud</t>
  </si>
  <si>
    <t>el largo del tubo.</t>
  </si>
  <si>
    <t>Digite en la celda de color Rojo la longitud del cubo</t>
  </si>
  <si>
    <t>Volumen del Cubo</t>
  </si>
  <si>
    <t>Area del Cubo Total</t>
  </si>
  <si>
    <t>Digitar en las celdas de color Rojo las dimensiones:</t>
  </si>
  <si>
    <t>Area de la base</t>
  </si>
  <si>
    <r>
      <t>Ab = π.R</t>
    </r>
    <r>
      <rPr>
        <b/>
        <sz val="16"/>
        <color theme="0"/>
        <rFont val="Calibri"/>
        <family val="2"/>
      </rPr>
      <t>²</t>
    </r>
  </si>
  <si>
    <t>AL= 2π.R.h</t>
  </si>
  <si>
    <r>
      <t>2.</t>
    </r>
    <r>
      <rPr>
        <b/>
        <sz val="14"/>
        <color theme="0"/>
        <rFont val="Calibri"/>
        <family val="2"/>
      </rPr>
      <t>π.R.h</t>
    </r>
  </si>
  <si>
    <t>Ab  +AL</t>
  </si>
  <si>
    <r>
      <t xml:space="preserve">V = </t>
    </r>
    <r>
      <rPr>
        <b/>
        <sz val="14"/>
        <color theme="0"/>
        <rFont val="Calibri"/>
        <family val="2"/>
      </rPr>
      <t>π . R²</t>
    </r>
    <r>
      <rPr>
        <b/>
        <sz val="14"/>
        <color theme="0"/>
        <rFont val="Calibri"/>
        <family val="2"/>
        <scheme val="minor"/>
      </rPr>
      <t>. h</t>
    </r>
  </si>
  <si>
    <t>π . R² .h</t>
  </si>
  <si>
    <t>R</t>
  </si>
  <si>
    <t>2Ab  +AL</t>
  </si>
  <si>
    <t>Conversiones de Unidades.</t>
  </si>
  <si>
    <t>=</t>
  </si>
  <si>
    <t>centimetros</t>
  </si>
  <si>
    <t>metros</t>
  </si>
  <si>
    <t>÷</t>
  </si>
  <si>
    <t>Centimetros  a  Metros</t>
  </si>
  <si>
    <t>Metros   a  Centimetros</t>
  </si>
  <si>
    <t>AREA Y VOLUMEN DE UN CONO</t>
  </si>
  <si>
    <t>Un cono es cuerpo geometrico en forma triangular</t>
  </si>
  <si>
    <t>La base del cuerpo es un círculo</t>
  </si>
  <si>
    <t>La generatriz tiene un punto común con el eje</t>
  </si>
  <si>
    <t>y gira oblicuamente con respecto a él.</t>
  </si>
  <si>
    <r>
      <t>AT =   Ab + 2</t>
    </r>
    <r>
      <rPr>
        <b/>
        <sz val="14"/>
        <color theme="0"/>
        <rFont val="Calibri"/>
        <family val="2"/>
      </rPr>
      <t>π.r.g</t>
    </r>
  </si>
  <si>
    <t>AL= π.R.g</t>
  </si>
  <si>
    <r>
      <t>V = (</t>
    </r>
    <r>
      <rPr>
        <b/>
        <sz val="14"/>
        <color theme="0"/>
        <rFont val="Calibri"/>
        <family val="2"/>
      </rPr>
      <t>π . R²</t>
    </r>
    <r>
      <rPr>
        <b/>
        <sz val="14"/>
        <color theme="0"/>
        <rFont val="Calibri"/>
        <family val="2"/>
        <scheme val="minor"/>
      </rPr>
      <t>. h)/3</t>
    </r>
  </si>
  <si>
    <t>π.R.g</t>
  </si>
  <si>
    <t>(π . R² .h)/3</t>
  </si>
  <si>
    <r>
      <t>g</t>
    </r>
    <r>
      <rPr>
        <b/>
        <sz val="16"/>
        <color theme="1"/>
        <rFont val="Calibri"/>
        <family val="2"/>
      </rPr>
      <t>² =</t>
    </r>
  </si>
  <si>
    <r>
      <t>g</t>
    </r>
    <r>
      <rPr>
        <b/>
        <sz val="16"/>
        <color theme="1"/>
        <rFont val="Calibri"/>
        <family val="2"/>
      </rPr>
      <t xml:space="preserve"> =</t>
    </r>
  </si>
  <si>
    <r>
      <t>g</t>
    </r>
    <r>
      <rPr>
        <b/>
        <sz val="16"/>
        <color theme="0"/>
        <rFont val="Calibri"/>
        <family val="2"/>
      </rPr>
      <t>² =</t>
    </r>
  </si>
  <si>
    <r>
      <t>R</t>
    </r>
    <r>
      <rPr>
        <b/>
        <sz val="14"/>
        <color theme="0"/>
        <rFont val="Calibri"/>
        <family val="2"/>
      </rPr>
      <t>²</t>
    </r>
  </si>
  <si>
    <r>
      <t>h</t>
    </r>
    <r>
      <rPr>
        <b/>
        <sz val="14"/>
        <color theme="0"/>
        <rFont val="Calibri"/>
        <family val="2"/>
      </rPr>
      <t>²</t>
    </r>
  </si>
  <si>
    <t>Para halla la generatriz del cono, aplicamos el famoso teorema de Pitágoras</t>
  </si>
  <si>
    <t>Conociendo el radio del círculo y la altura del cono</t>
  </si>
  <si>
    <t>Digitar la cantidad en la celda Roja</t>
  </si>
  <si>
    <t>AREA Y VOLUMEN DE UNA ESFERA</t>
  </si>
  <si>
    <t>La esfera es un cuerpo geometrico</t>
  </si>
  <si>
    <t>cuya superficie es curva, lo cual</t>
  </si>
  <si>
    <t>posee una sola cara.</t>
  </si>
  <si>
    <t xml:space="preserve">El area y su volumen esta dada en </t>
  </si>
  <si>
    <t>función de su radio.</t>
  </si>
  <si>
    <t>A =  4π . R²</t>
  </si>
  <si>
    <t>Area</t>
  </si>
  <si>
    <r>
      <t>V =  ( 4</t>
    </r>
    <r>
      <rPr>
        <b/>
        <sz val="14"/>
        <color theme="0"/>
        <rFont val="Calibri"/>
        <family val="2"/>
      </rPr>
      <t>π . R³ ) /3</t>
    </r>
  </si>
  <si>
    <t>Digitar en la celda de color Roja el radio de la esfera</t>
  </si>
  <si>
    <t>Digitar enla celda de  color Rojo las dimensiones:</t>
  </si>
  <si>
    <t>Digitar en la celda de color Rojo las dimensiones:</t>
  </si>
  <si>
    <t>Hallamos el area de la esfera.</t>
  </si>
  <si>
    <t>4   .</t>
  </si>
  <si>
    <t>π   .</t>
  </si>
  <si>
    <t>Hallamos elvolumen de la esfera</t>
  </si>
  <si>
    <t>(4   .</t>
  </si>
  <si>
    <r>
      <t>R</t>
    </r>
    <r>
      <rPr>
        <b/>
        <sz val="14"/>
        <color theme="0"/>
        <rFont val="Calibri"/>
        <family val="2"/>
      </rPr>
      <t>³) / 3</t>
    </r>
  </si>
  <si>
    <t>) / 3</t>
  </si>
  <si>
    <t>(4 .</t>
  </si>
  <si>
    <t>(</t>
  </si>
  <si>
    <t>) 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</si>
</sst>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8" borderId="0" xfId="0" applyFont="1" applyFill="1"/>
    <xf numFmtId="0" fontId="0" fillId="8" borderId="0" xfId="0" applyFill="1"/>
    <xf numFmtId="0" fontId="4" fillId="7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 applyAlignment="1">
      <alignment horizontal="right"/>
    </xf>
    <xf numFmtId="0" fontId="10" fillId="10" borderId="0" xfId="0" applyFont="1" applyFill="1"/>
    <xf numFmtId="0" fontId="6" fillId="10" borderId="0" xfId="0" applyFont="1" applyFill="1"/>
    <xf numFmtId="0" fontId="8" fillId="2" borderId="0" xfId="0" applyFont="1" applyFill="1" applyAlignment="1" applyProtection="1">
      <alignment horizontal="center"/>
      <protection hidden="1"/>
    </xf>
    <xf numFmtId="0" fontId="8" fillId="10" borderId="1" xfId="0" applyFont="1" applyFill="1" applyBorder="1" applyAlignment="1" applyProtection="1">
      <alignment horizontal="center"/>
      <protection hidden="1"/>
    </xf>
    <xf numFmtId="0" fontId="0" fillId="12" borderId="0" xfId="0" applyFill="1"/>
    <xf numFmtId="0" fontId="1" fillId="12" borderId="0" xfId="0" applyFont="1" applyFill="1"/>
    <xf numFmtId="0" fontId="2" fillId="12" borderId="0" xfId="0" applyFont="1" applyFill="1"/>
    <xf numFmtId="0" fontId="3" fillId="12" borderId="0" xfId="0" applyFont="1" applyFill="1"/>
    <xf numFmtId="0" fontId="1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8" fillId="2" borderId="0" xfId="0" applyFont="1" applyFill="1"/>
    <xf numFmtId="0" fontId="4" fillId="7" borderId="0" xfId="0" applyFont="1" applyFill="1"/>
    <xf numFmtId="0" fontId="2" fillId="12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3" fillId="12" borderId="0" xfId="0" applyFont="1" applyFill="1" applyAlignment="1">
      <alignment horizontal="right"/>
    </xf>
    <xf numFmtId="0" fontId="4" fillId="13" borderId="0" xfId="0" applyFont="1" applyFill="1"/>
    <xf numFmtId="0" fontId="6" fillId="13" borderId="0" xfId="0" applyFont="1" applyFill="1"/>
    <xf numFmtId="0" fontId="6" fillId="2" borderId="0" xfId="0" applyFont="1" applyFill="1"/>
    <xf numFmtId="0" fontId="0" fillId="14" borderId="0" xfId="0" applyFill="1"/>
    <xf numFmtId="0" fontId="1" fillId="14" borderId="0" xfId="0" applyFont="1" applyFill="1"/>
    <xf numFmtId="0" fontId="1" fillId="14" borderId="0" xfId="0" applyFont="1" applyFill="1" applyAlignment="1">
      <alignment horizontal="right"/>
    </xf>
    <xf numFmtId="0" fontId="3" fillId="14" borderId="0" xfId="0" applyFont="1" applyFill="1" applyAlignment="1">
      <alignment horizontal="right"/>
    </xf>
    <xf numFmtId="0" fontId="2" fillId="14" borderId="0" xfId="0" applyFont="1" applyFill="1"/>
    <xf numFmtId="0" fontId="3" fillId="14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5" borderId="0" xfId="0" applyFont="1" applyFill="1"/>
    <xf numFmtId="0" fontId="2" fillId="14" borderId="0" xfId="0" applyFont="1" applyFill="1" applyAlignment="1">
      <alignment horizontal="right"/>
    </xf>
    <xf numFmtId="0" fontId="3" fillId="12" borderId="0" xfId="0" applyFont="1" applyFill="1" applyAlignment="1"/>
    <xf numFmtId="0" fontId="3" fillId="16" borderId="0" xfId="0" applyFont="1" applyFill="1"/>
    <xf numFmtId="0" fontId="0" fillId="16" borderId="0" xfId="0" applyFill="1"/>
    <xf numFmtId="0" fontId="1" fillId="16" borderId="0" xfId="0" applyFont="1" applyFill="1"/>
    <xf numFmtId="0" fontId="14" fillId="16" borderId="0" xfId="0" applyFont="1" applyFill="1" applyAlignment="1">
      <alignment horizontal="center"/>
    </xf>
    <xf numFmtId="0" fontId="3" fillId="16" borderId="0" xfId="0" applyFont="1" applyFill="1" applyAlignment="1">
      <alignment horizontal="right"/>
    </xf>
    <xf numFmtId="0" fontId="1" fillId="14" borderId="0" xfId="0" applyFont="1" applyFill="1" applyAlignment="1">
      <alignment vertical="top"/>
    </xf>
    <xf numFmtId="0" fontId="9" fillId="14" borderId="0" xfId="0" applyFont="1" applyFill="1" applyAlignment="1">
      <alignment horizontal="center"/>
    </xf>
    <xf numFmtId="0" fontId="8" fillId="10" borderId="0" xfId="0" applyFont="1" applyFill="1"/>
    <xf numFmtId="0" fontId="9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hidden="1"/>
    </xf>
    <xf numFmtId="0" fontId="15" fillId="1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7" fillId="2" borderId="0" xfId="0" applyFont="1" applyFill="1"/>
    <xf numFmtId="0" fontId="4" fillId="2" borderId="0" xfId="0" applyFont="1" applyFill="1" applyAlignment="1" applyProtection="1">
      <alignment horizontal="right"/>
      <protection hidden="1"/>
    </xf>
    <xf numFmtId="0" fontId="4" fillId="10" borderId="0" xfId="0" applyFont="1" applyFill="1" applyAlignment="1">
      <alignment horizontal="right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hidden="1"/>
    </xf>
    <xf numFmtId="0" fontId="0" fillId="17" borderId="0" xfId="0" applyFill="1"/>
    <xf numFmtId="0" fontId="0" fillId="18" borderId="0" xfId="0" applyFill="1"/>
    <xf numFmtId="0" fontId="3" fillId="18" borderId="0" xfId="0" applyFont="1" applyFill="1"/>
    <xf numFmtId="0" fontId="3" fillId="18" borderId="0" xfId="0" applyFont="1" applyFill="1" applyAlignment="1">
      <alignment horizontal="right"/>
    </xf>
    <xf numFmtId="0" fontId="0" fillId="18" borderId="0" xfId="0" applyFill="1" applyAlignment="1">
      <alignment horizontal="left"/>
    </xf>
    <xf numFmtId="0" fontId="1" fillId="18" borderId="0" xfId="0" applyFont="1" applyFill="1"/>
    <xf numFmtId="0" fontId="12" fillId="18" borderId="0" xfId="0" applyFont="1" applyFill="1" applyAlignment="1">
      <alignment horizontal="right"/>
    </xf>
    <xf numFmtId="0" fontId="16" fillId="18" borderId="0" xfId="0" applyFont="1" applyFill="1"/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0" fillId="18" borderId="5" xfId="0" applyFill="1" applyBorder="1" applyAlignment="1">
      <alignment horizontal="center"/>
    </xf>
    <xf numFmtId="0" fontId="0" fillId="18" borderId="0" xfId="0" applyFill="1" applyAlignment="1">
      <alignment horizontal="center"/>
    </xf>
    <xf numFmtId="1" fontId="4" fillId="2" borderId="0" xfId="0" applyNumberFormat="1" applyFont="1" applyFill="1" applyAlignment="1" applyProtection="1">
      <alignment horizontal="right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7" borderId="2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2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12" borderId="0" xfId="0" applyFont="1" applyFill="1" applyAlignment="1">
      <alignment horizontal="right"/>
    </xf>
    <xf numFmtId="0" fontId="4" fillId="7" borderId="0" xfId="0" applyFont="1" applyFill="1" applyAlignment="1">
      <alignment horizontal="center"/>
    </xf>
    <xf numFmtId="0" fontId="5" fillId="13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 applyAlignment="1" applyProtection="1">
      <alignment horizontal="center"/>
      <protection hidden="1"/>
    </xf>
    <xf numFmtId="0" fontId="4" fillId="6" borderId="0" xfId="0" applyFont="1" applyFill="1" applyAlignment="1">
      <alignment horizontal="center"/>
    </xf>
    <xf numFmtId="0" fontId="3" fillId="16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2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5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2" xfId="0" applyFont="1" applyFill="1" applyBorder="1" applyAlignment="1" applyProtection="1">
      <alignment horizontal="center"/>
      <protection hidden="1"/>
    </xf>
    <xf numFmtId="0" fontId="4" fillId="10" borderId="3" xfId="0" applyFont="1" applyFill="1" applyBorder="1" applyAlignment="1" applyProtection="1">
      <alignment horizontal="center"/>
      <protection hidden="1"/>
    </xf>
    <xf numFmtId="0" fontId="4" fillId="15" borderId="0" xfId="0" applyFont="1" applyFill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95250</xdr:rowOff>
    </xdr:from>
    <xdr:to>
      <xdr:col>8</xdr:col>
      <xdr:colOff>161925</xdr:colOff>
      <xdr:row>11</xdr:row>
      <xdr:rowOff>142875</xdr:rowOff>
    </xdr:to>
    <xdr:sp macro="" textlink="">
      <xdr:nvSpPr>
        <xdr:cNvPr id="2" name="1 Cubo"/>
        <xdr:cNvSpPr/>
      </xdr:nvSpPr>
      <xdr:spPr>
        <a:xfrm>
          <a:off x="1200150" y="1009650"/>
          <a:ext cx="2085975" cy="1647825"/>
        </a:xfrm>
        <a:prstGeom prst="cub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66675</xdr:colOff>
      <xdr:row>7</xdr:row>
      <xdr:rowOff>38100</xdr:rowOff>
    </xdr:from>
    <xdr:to>
      <xdr:col>28</xdr:col>
      <xdr:colOff>0</xdr:colOff>
      <xdr:row>13</xdr:row>
      <xdr:rowOff>104775</xdr:rowOff>
    </xdr:to>
    <xdr:sp macro="" textlink="">
      <xdr:nvSpPr>
        <xdr:cNvPr id="3" name="2 Cubo"/>
        <xdr:cNvSpPr/>
      </xdr:nvSpPr>
      <xdr:spPr>
        <a:xfrm>
          <a:off x="7096125" y="1638300"/>
          <a:ext cx="3838575" cy="1438275"/>
        </a:xfrm>
        <a:prstGeom prst="cube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161925</xdr:colOff>
      <xdr:row>3</xdr:row>
      <xdr:rowOff>95250</xdr:rowOff>
    </xdr:from>
    <xdr:to>
      <xdr:col>39</xdr:col>
      <xdr:colOff>228600</xdr:colOff>
      <xdr:row>16</xdr:row>
      <xdr:rowOff>123825</xdr:rowOff>
    </xdr:to>
    <xdr:sp macro="" textlink="">
      <xdr:nvSpPr>
        <xdr:cNvPr id="4" name="3 Cubo"/>
        <xdr:cNvSpPr/>
      </xdr:nvSpPr>
      <xdr:spPr>
        <a:xfrm>
          <a:off x="13830300" y="781050"/>
          <a:ext cx="1628775" cy="3000375"/>
        </a:xfrm>
        <a:prstGeom prst="cub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52</xdr:col>
      <xdr:colOff>266699</xdr:colOff>
      <xdr:row>3</xdr:row>
      <xdr:rowOff>171450</xdr:rowOff>
    </xdr:from>
    <xdr:to>
      <xdr:col>56</xdr:col>
      <xdr:colOff>180974</xdr:colOff>
      <xdr:row>15</xdr:row>
      <xdr:rowOff>200025</xdr:rowOff>
    </xdr:to>
    <xdr:sp macro="" textlink="">
      <xdr:nvSpPr>
        <xdr:cNvPr id="5" name="4 Cilindro"/>
        <xdr:cNvSpPr/>
      </xdr:nvSpPr>
      <xdr:spPr>
        <a:xfrm>
          <a:off x="20573999" y="857250"/>
          <a:ext cx="1476375" cy="2771775"/>
        </a:xfrm>
        <a:prstGeom prst="can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54</xdr:col>
      <xdr:colOff>200025</xdr:colOff>
      <xdr:row>4</xdr:row>
      <xdr:rowOff>76200</xdr:rowOff>
    </xdr:from>
    <xdr:to>
      <xdr:col>56</xdr:col>
      <xdr:colOff>142875</xdr:colOff>
      <xdr:row>4</xdr:row>
      <xdr:rowOff>142877</xdr:rowOff>
    </xdr:to>
    <xdr:cxnSp macro="">
      <xdr:nvCxnSpPr>
        <xdr:cNvPr id="7" name="6 Conector recto"/>
        <xdr:cNvCxnSpPr/>
      </xdr:nvCxnSpPr>
      <xdr:spPr>
        <a:xfrm flipV="1">
          <a:off x="21288375" y="990600"/>
          <a:ext cx="723900" cy="6667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85725</xdr:colOff>
      <xdr:row>4</xdr:row>
      <xdr:rowOff>0</xdr:rowOff>
    </xdr:from>
    <xdr:to>
      <xdr:col>74</xdr:col>
      <xdr:colOff>3535</xdr:colOff>
      <xdr:row>16</xdr:row>
      <xdr:rowOff>161925</xdr:rowOff>
    </xdr:to>
    <xdr:pic>
      <xdr:nvPicPr>
        <xdr:cNvPr id="13" name="12 Imagen" descr="http://www.profesorenlinea.cl/geometriaimagen/cuerposgeo2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0" y="914400"/>
          <a:ext cx="187043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71</xdr:col>
      <xdr:colOff>276225</xdr:colOff>
      <xdr:row>13</xdr:row>
      <xdr:rowOff>209550</xdr:rowOff>
    </xdr:from>
    <xdr:to>
      <xdr:col>73</xdr:col>
      <xdr:colOff>381000</xdr:colOff>
      <xdr:row>14</xdr:row>
      <xdr:rowOff>9525</xdr:rowOff>
    </xdr:to>
    <xdr:cxnSp macro="">
      <xdr:nvCxnSpPr>
        <xdr:cNvPr id="15" name="14 Conector recto"/>
        <xdr:cNvCxnSpPr/>
      </xdr:nvCxnSpPr>
      <xdr:spPr>
        <a:xfrm>
          <a:off x="28003500" y="3181350"/>
          <a:ext cx="885825" cy="285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114299</xdr:colOff>
      <xdr:row>14</xdr:row>
      <xdr:rowOff>47625</xdr:rowOff>
    </xdr:from>
    <xdr:to>
      <xdr:col>73</xdr:col>
      <xdr:colOff>133349</xdr:colOff>
      <xdr:row>15</xdr:row>
      <xdr:rowOff>28575</xdr:rowOff>
    </xdr:to>
    <xdr:sp macro="" textlink="">
      <xdr:nvSpPr>
        <xdr:cNvPr id="16" name="15 CuadroTexto"/>
        <xdr:cNvSpPr txBox="1"/>
      </xdr:nvSpPr>
      <xdr:spPr>
        <a:xfrm>
          <a:off x="28232099" y="3248025"/>
          <a:ext cx="409575" cy="2095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accent6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/>
            <a:t>R</a:t>
          </a:r>
        </a:p>
      </xdr:txBody>
    </xdr:sp>
    <xdr:clientData/>
  </xdr:twoCellAnchor>
  <xdr:twoCellAnchor>
    <xdr:from>
      <xdr:col>71</xdr:col>
      <xdr:colOff>304800</xdr:colOff>
      <xdr:row>9</xdr:row>
      <xdr:rowOff>47625</xdr:rowOff>
    </xdr:from>
    <xdr:to>
      <xdr:col>72</xdr:col>
      <xdr:colOff>123825</xdr:colOff>
      <xdr:row>10</xdr:row>
      <xdr:rowOff>133350</xdr:rowOff>
    </xdr:to>
    <xdr:sp macro="" textlink="">
      <xdr:nvSpPr>
        <xdr:cNvPr id="17" name="16 CuadroTexto"/>
        <xdr:cNvSpPr txBox="1"/>
      </xdr:nvSpPr>
      <xdr:spPr>
        <a:xfrm>
          <a:off x="28032075" y="2105025"/>
          <a:ext cx="209550" cy="3143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accent6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/>
            <a:t>h</a:t>
          </a:r>
        </a:p>
      </xdr:txBody>
    </xdr:sp>
    <xdr:clientData/>
  </xdr:twoCellAnchor>
  <xdr:twoCellAnchor>
    <xdr:from>
      <xdr:col>73</xdr:col>
      <xdr:colOff>47625</xdr:colOff>
      <xdr:row>8</xdr:row>
      <xdr:rowOff>142875</xdr:rowOff>
    </xdr:from>
    <xdr:to>
      <xdr:col>73</xdr:col>
      <xdr:colOff>295275</xdr:colOff>
      <xdr:row>9</xdr:row>
      <xdr:rowOff>171450</xdr:rowOff>
    </xdr:to>
    <xdr:sp macro="" textlink="">
      <xdr:nvSpPr>
        <xdr:cNvPr id="18" name="17 CuadroTexto"/>
        <xdr:cNvSpPr txBox="1"/>
      </xdr:nvSpPr>
      <xdr:spPr>
        <a:xfrm>
          <a:off x="28555950" y="1971675"/>
          <a:ext cx="2476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/>
            <a:t>g</a:t>
          </a:r>
        </a:p>
      </xdr:txBody>
    </xdr:sp>
    <xdr:clientData/>
  </xdr:twoCellAnchor>
  <xdr:twoCellAnchor>
    <xdr:from>
      <xdr:col>88</xdr:col>
      <xdr:colOff>95250</xdr:colOff>
      <xdr:row>12</xdr:row>
      <xdr:rowOff>114300</xdr:rowOff>
    </xdr:from>
    <xdr:to>
      <xdr:col>88</xdr:col>
      <xdr:colOff>238125</xdr:colOff>
      <xdr:row>14</xdr:row>
      <xdr:rowOff>0</xdr:rowOff>
    </xdr:to>
    <xdr:cxnSp macro="">
      <xdr:nvCxnSpPr>
        <xdr:cNvPr id="20" name="19 Conector recto"/>
        <xdr:cNvCxnSpPr/>
      </xdr:nvCxnSpPr>
      <xdr:spPr>
        <a:xfrm>
          <a:off x="34461450" y="2857500"/>
          <a:ext cx="142875" cy="342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247650</xdr:colOff>
      <xdr:row>12</xdr:row>
      <xdr:rowOff>38100</xdr:rowOff>
    </xdr:from>
    <xdr:to>
      <xdr:col>88</xdr:col>
      <xdr:colOff>371475</xdr:colOff>
      <xdr:row>14</xdr:row>
      <xdr:rowOff>9525</xdr:rowOff>
    </xdr:to>
    <xdr:cxnSp macro="">
      <xdr:nvCxnSpPr>
        <xdr:cNvPr id="26" name="25 Conector recto"/>
        <xdr:cNvCxnSpPr/>
      </xdr:nvCxnSpPr>
      <xdr:spPr>
        <a:xfrm flipV="1">
          <a:off x="34613850" y="2781300"/>
          <a:ext cx="123825" cy="4286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371475</xdr:colOff>
      <xdr:row>12</xdr:row>
      <xdr:rowOff>47625</xdr:rowOff>
    </xdr:from>
    <xdr:to>
      <xdr:col>93</xdr:col>
      <xdr:colOff>361950</xdr:colOff>
      <xdr:row>12</xdr:row>
      <xdr:rowOff>47625</xdr:rowOff>
    </xdr:to>
    <xdr:cxnSp macro="">
      <xdr:nvCxnSpPr>
        <xdr:cNvPr id="28" name="27 Conector recto"/>
        <xdr:cNvCxnSpPr/>
      </xdr:nvCxnSpPr>
      <xdr:spPr>
        <a:xfrm>
          <a:off x="34737675" y="2790825"/>
          <a:ext cx="19431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85725</xdr:colOff>
      <xdr:row>15</xdr:row>
      <xdr:rowOff>190500</xdr:rowOff>
    </xdr:from>
    <xdr:to>
      <xdr:col>88</xdr:col>
      <xdr:colOff>209550</xdr:colOff>
      <xdr:row>17</xdr:row>
      <xdr:rowOff>0</xdr:rowOff>
    </xdr:to>
    <xdr:cxnSp macro="">
      <xdr:nvCxnSpPr>
        <xdr:cNvPr id="31" name="30 Conector recto"/>
        <xdr:cNvCxnSpPr/>
      </xdr:nvCxnSpPr>
      <xdr:spPr>
        <a:xfrm>
          <a:off x="34451925" y="3619500"/>
          <a:ext cx="123825" cy="2667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190500</xdr:colOff>
      <xdr:row>15</xdr:row>
      <xdr:rowOff>133350</xdr:rowOff>
    </xdr:from>
    <xdr:to>
      <xdr:col>88</xdr:col>
      <xdr:colOff>352425</xdr:colOff>
      <xdr:row>17</xdr:row>
      <xdr:rowOff>0</xdr:rowOff>
    </xdr:to>
    <xdr:cxnSp macro="">
      <xdr:nvCxnSpPr>
        <xdr:cNvPr id="33" name="32 Conector recto"/>
        <xdr:cNvCxnSpPr/>
      </xdr:nvCxnSpPr>
      <xdr:spPr>
        <a:xfrm flipV="1">
          <a:off x="34556700" y="3562350"/>
          <a:ext cx="161925" cy="3238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352425</xdr:colOff>
      <xdr:row>15</xdr:row>
      <xdr:rowOff>133350</xdr:rowOff>
    </xdr:from>
    <xdr:to>
      <xdr:col>92</xdr:col>
      <xdr:colOff>19050</xdr:colOff>
      <xdr:row>15</xdr:row>
      <xdr:rowOff>133351</xdr:rowOff>
    </xdr:to>
    <xdr:cxnSp macro="">
      <xdr:nvCxnSpPr>
        <xdr:cNvPr id="35" name="34 Conector recto"/>
        <xdr:cNvCxnSpPr/>
      </xdr:nvCxnSpPr>
      <xdr:spPr>
        <a:xfrm flipV="1">
          <a:off x="34718625" y="3562350"/>
          <a:ext cx="1228725" cy="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285750</xdr:colOff>
      <xdr:row>4</xdr:row>
      <xdr:rowOff>114300</xdr:rowOff>
    </xdr:from>
    <xdr:to>
      <xdr:col>110</xdr:col>
      <xdr:colOff>323850</xdr:colOff>
      <xdr:row>15</xdr:row>
      <xdr:rowOff>47625</xdr:rowOff>
    </xdr:to>
    <xdr:sp macro="" textlink="">
      <xdr:nvSpPr>
        <xdr:cNvPr id="6" name="5 Elipse"/>
        <xdr:cNvSpPr/>
      </xdr:nvSpPr>
      <xdr:spPr>
        <a:xfrm>
          <a:off x="40509825" y="1028700"/>
          <a:ext cx="2771775" cy="24479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</a:t>
          </a:r>
        </a:p>
        <a:p>
          <a:pPr algn="l"/>
          <a:endParaRPr lang="es-CO" sz="1100"/>
        </a:p>
        <a:p>
          <a:pPr algn="l"/>
          <a:r>
            <a:rPr lang="es-CO" sz="1800" b="1">
              <a:solidFill>
                <a:sysClr val="windowText" lastClr="000000"/>
              </a:solidFill>
            </a:rPr>
            <a:t>                           R</a:t>
          </a:r>
        </a:p>
      </xdr:txBody>
    </xdr:sp>
    <xdr:clientData/>
  </xdr:twoCellAnchor>
  <xdr:twoCellAnchor>
    <xdr:from>
      <xdr:col>103</xdr:col>
      <xdr:colOff>180975</xdr:colOff>
      <xdr:row>7</xdr:row>
      <xdr:rowOff>114301</xdr:rowOff>
    </xdr:from>
    <xdr:to>
      <xdr:col>110</xdr:col>
      <xdr:colOff>247650</xdr:colOff>
      <xdr:row>12</xdr:row>
      <xdr:rowOff>66675</xdr:rowOff>
    </xdr:to>
    <xdr:sp macro="" textlink="">
      <xdr:nvSpPr>
        <xdr:cNvPr id="8" name="7 Arco"/>
        <xdr:cNvSpPr/>
      </xdr:nvSpPr>
      <xdr:spPr>
        <a:xfrm>
          <a:off x="40405050" y="1714501"/>
          <a:ext cx="2800350" cy="1095374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103</xdr:col>
      <xdr:colOff>171450</xdr:colOff>
      <xdr:row>7</xdr:row>
      <xdr:rowOff>85725</xdr:rowOff>
    </xdr:from>
    <xdr:to>
      <xdr:col>110</xdr:col>
      <xdr:colOff>228600</xdr:colOff>
      <xdr:row>11</xdr:row>
      <xdr:rowOff>209550</xdr:rowOff>
    </xdr:to>
    <xdr:sp macro="" textlink="">
      <xdr:nvSpPr>
        <xdr:cNvPr id="9" name="8 Arco"/>
        <xdr:cNvSpPr/>
      </xdr:nvSpPr>
      <xdr:spPr>
        <a:xfrm>
          <a:off x="40395525" y="1685925"/>
          <a:ext cx="2790825" cy="1038225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103</xdr:col>
      <xdr:colOff>250004</xdr:colOff>
      <xdr:row>3</xdr:row>
      <xdr:rowOff>207095</xdr:rowOff>
    </xdr:from>
    <xdr:to>
      <xdr:col>110</xdr:col>
      <xdr:colOff>340540</xdr:colOff>
      <xdr:row>13</xdr:row>
      <xdr:rowOff>154854</xdr:rowOff>
    </xdr:to>
    <xdr:sp macro="" textlink="">
      <xdr:nvSpPr>
        <xdr:cNvPr id="10" name="9 Arco"/>
        <xdr:cNvSpPr/>
      </xdr:nvSpPr>
      <xdr:spPr>
        <a:xfrm rot="5653868">
          <a:off x="40769305" y="597669"/>
          <a:ext cx="2233759" cy="2824211"/>
        </a:xfrm>
        <a:prstGeom prst="arc">
          <a:avLst>
            <a:gd name="adj1" fmla="val 16591895"/>
            <a:gd name="adj2" fmla="val 467285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103</xdr:col>
      <xdr:colOff>247650</xdr:colOff>
      <xdr:row>6</xdr:row>
      <xdr:rowOff>47620</xdr:rowOff>
    </xdr:from>
    <xdr:to>
      <xdr:col>110</xdr:col>
      <xdr:colOff>371475</xdr:colOff>
      <xdr:row>14</xdr:row>
      <xdr:rowOff>156513</xdr:rowOff>
    </xdr:to>
    <xdr:sp macro="" textlink="">
      <xdr:nvSpPr>
        <xdr:cNvPr id="22" name="21 Arco"/>
        <xdr:cNvSpPr/>
      </xdr:nvSpPr>
      <xdr:spPr>
        <a:xfrm rot="16200000">
          <a:off x="40931628" y="959317"/>
          <a:ext cx="1937693" cy="2857500"/>
        </a:xfrm>
        <a:prstGeom prst="arc">
          <a:avLst>
            <a:gd name="adj1" fmla="val 16591895"/>
            <a:gd name="adj2" fmla="val 467285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107</xdr:col>
      <xdr:colOff>142875</xdr:colOff>
      <xdr:row>9</xdr:row>
      <xdr:rowOff>161925</xdr:rowOff>
    </xdr:from>
    <xdr:to>
      <xdr:col>110</xdr:col>
      <xdr:colOff>323850</xdr:colOff>
      <xdr:row>9</xdr:row>
      <xdr:rowOff>195263</xdr:rowOff>
    </xdr:to>
    <xdr:cxnSp macro="">
      <xdr:nvCxnSpPr>
        <xdr:cNvPr id="12" name="11 Conector recto"/>
        <xdr:cNvCxnSpPr>
          <a:endCxn id="6" idx="6"/>
        </xdr:cNvCxnSpPr>
      </xdr:nvCxnSpPr>
      <xdr:spPr>
        <a:xfrm>
          <a:off x="41929050" y="2219325"/>
          <a:ext cx="1352550" cy="3333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4"/>
  <sheetViews>
    <sheetView tabSelected="1" workbookViewId="0">
      <selection activeCell="O10" sqref="O10"/>
    </sheetView>
  </sheetViews>
  <sheetFormatPr baseColWidth="10" defaultColWidth="5.85546875" defaultRowHeight="18" customHeight="1" x14ac:dyDescent="0.25"/>
  <cols>
    <col min="65" max="65" width="5.85546875" customWidth="1"/>
  </cols>
  <sheetData>
    <row r="1" spans="1:153" ht="18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</row>
    <row r="2" spans="1:153" ht="18" customHeight="1" x14ac:dyDescent="0.35">
      <c r="A2" s="10"/>
      <c r="B2" s="111" t="s">
        <v>48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0"/>
      <c r="R2" s="25"/>
      <c r="S2" s="94" t="s">
        <v>49</v>
      </c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25"/>
      <c r="AI2" s="10"/>
      <c r="AJ2" s="114" t="s">
        <v>50</v>
      </c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0"/>
      <c r="AZ2" s="38"/>
      <c r="BA2" s="107" t="s">
        <v>62</v>
      </c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38"/>
      <c r="BQ2" s="10"/>
      <c r="BR2" s="94" t="s">
        <v>96</v>
      </c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10"/>
      <c r="CH2" s="10"/>
      <c r="CI2" s="94" t="s">
        <v>96</v>
      </c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10"/>
      <c r="CY2" s="64"/>
      <c r="CZ2" s="117" t="s">
        <v>114</v>
      </c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64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</row>
    <row r="3" spans="1:153" ht="18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</row>
    <row r="4" spans="1:153" ht="18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5"/>
      <c r="S4" s="113" t="s">
        <v>30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0"/>
      <c r="AJ4" s="10"/>
      <c r="AK4" s="10"/>
      <c r="AL4" s="10"/>
      <c r="AM4" s="10"/>
      <c r="AN4" s="10"/>
      <c r="AO4" s="10"/>
      <c r="AP4" s="13" t="s">
        <v>38</v>
      </c>
      <c r="AQ4" s="10"/>
      <c r="AR4" s="10"/>
      <c r="AS4" s="10"/>
      <c r="AT4" s="10"/>
      <c r="AU4" s="10"/>
      <c r="AV4" s="10"/>
      <c r="AW4" s="10"/>
      <c r="AX4" s="10"/>
      <c r="AY4" s="10"/>
      <c r="AZ4" s="38"/>
      <c r="BA4" s="38"/>
      <c r="BB4" s="38"/>
      <c r="BC4" s="38"/>
      <c r="BD4" s="38"/>
      <c r="BE4" s="39" t="s">
        <v>87</v>
      </c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10"/>
      <c r="BR4" s="10"/>
      <c r="BS4" s="10"/>
      <c r="BT4" s="10"/>
      <c r="BU4" s="10"/>
      <c r="BV4" s="11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3" t="s">
        <v>111</v>
      </c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</row>
    <row r="5" spans="1:153" ht="18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5"/>
      <c r="S5" s="113" t="s">
        <v>31</v>
      </c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0"/>
      <c r="AJ5" s="10"/>
      <c r="AK5" s="10"/>
      <c r="AL5" s="10"/>
      <c r="AM5" s="10"/>
      <c r="AN5" s="10"/>
      <c r="AO5" s="10"/>
      <c r="AP5" s="13" t="s">
        <v>39</v>
      </c>
      <c r="AQ5" s="10"/>
      <c r="AR5" s="10"/>
      <c r="AS5" s="10"/>
      <c r="AT5" s="10"/>
      <c r="AU5" s="10"/>
      <c r="AV5" s="10"/>
      <c r="AW5" s="10"/>
      <c r="AX5" s="10"/>
      <c r="AY5" s="10"/>
      <c r="AZ5" s="38"/>
      <c r="BA5" s="38"/>
      <c r="BB5" s="38"/>
      <c r="BC5" s="38"/>
      <c r="BD5" s="38"/>
      <c r="BE5" s="38"/>
      <c r="BF5" s="38"/>
      <c r="BG5" s="37" t="s">
        <v>63</v>
      </c>
      <c r="BH5" s="38"/>
      <c r="BI5" s="37"/>
      <c r="BJ5" s="39"/>
      <c r="BK5" s="39"/>
      <c r="BL5" s="39"/>
      <c r="BM5" s="39"/>
      <c r="BN5" s="39"/>
      <c r="BO5" s="39"/>
      <c r="BP5" s="38"/>
      <c r="BQ5" s="10"/>
      <c r="BR5" s="10"/>
      <c r="BS5" s="10"/>
      <c r="BT5" s="10"/>
      <c r="BU5" s="10"/>
      <c r="BV5" s="10"/>
      <c r="BW5" s="10"/>
      <c r="BX5" s="13" t="s">
        <v>97</v>
      </c>
      <c r="BY5" s="10"/>
      <c r="BZ5" s="13"/>
      <c r="CA5" s="11"/>
      <c r="CB5" s="11"/>
      <c r="CC5" s="11"/>
      <c r="CD5" s="11"/>
      <c r="CE5" s="11"/>
      <c r="CF5" s="11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5" t="s">
        <v>115</v>
      </c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</row>
    <row r="6" spans="1:153" ht="18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2" t="s">
        <v>2</v>
      </c>
      <c r="M6" s="112"/>
      <c r="N6" s="112"/>
      <c r="O6" s="112"/>
      <c r="P6" s="112"/>
      <c r="Q6" s="112"/>
      <c r="R6" s="25"/>
      <c r="S6" s="113" t="s">
        <v>32</v>
      </c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38"/>
      <c r="BA6" s="38"/>
      <c r="BB6" s="38"/>
      <c r="BC6" s="38"/>
      <c r="BD6" s="38"/>
      <c r="BE6" s="38"/>
      <c r="BF6" s="38"/>
      <c r="BG6" s="37" t="s">
        <v>74</v>
      </c>
      <c r="BH6" s="38"/>
      <c r="BI6" s="38"/>
      <c r="BJ6" s="38"/>
      <c r="BK6" s="38"/>
      <c r="BL6" s="38"/>
      <c r="BM6" s="38"/>
      <c r="BN6" s="38"/>
      <c r="BO6" s="38"/>
      <c r="BP6" s="38"/>
      <c r="BQ6" s="10"/>
      <c r="BR6" s="10"/>
      <c r="BS6" s="10"/>
      <c r="BT6" s="10"/>
      <c r="BU6" s="10"/>
      <c r="BV6" s="10"/>
      <c r="BW6" s="10"/>
      <c r="BX6" s="13" t="s">
        <v>98</v>
      </c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3" t="s">
        <v>112</v>
      </c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64"/>
      <c r="CZ6" s="64"/>
      <c r="DA6" s="64" t="s">
        <v>20</v>
      </c>
      <c r="DB6" s="64"/>
      <c r="DC6" s="64"/>
      <c r="DD6" s="64"/>
      <c r="DE6" s="64"/>
      <c r="DF6" s="64"/>
      <c r="DG6" s="64"/>
      <c r="DH6" s="64"/>
      <c r="DI6" s="65" t="s">
        <v>116</v>
      </c>
      <c r="DJ6" s="64"/>
      <c r="DK6" s="64"/>
      <c r="DL6" s="64"/>
      <c r="DM6" s="64"/>
      <c r="DN6" s="64"/>
      <c r="DO6" s="64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</row>
    <row r="7" spans="1:153" ht="18" customHeight="1" thickBo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2" t="s">
        <v>3</v>
      </c>
      <c r="M7" s="112"/>
      <c r="N7" s="112"/>
      <c r="O7" s="112"/>
      <c r="P7" s="112"/>
      <c r="Q7" s="112"/>
      <c r="R7" s="25"/>
      <c r="S7" s="25"/>
      <c r="T7" s="25"/>
      <c r="U7" s="25"/>
      <c r="V7" s="25"/>
      <c r="W7" s="25"/>
      <c r="X7" s="29" t="s">
        <v>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10"/>
      <c r="AJ7" s="10"/>
      <c r="AK7" s="10"/>
      <c r="AL7" s="10"/>
      <c r="AM7" s="10"/>
      <c r="AN7" s="10"/>
      <c r="AO7" s="10"/>
      <c r="AP7" s="12" t="s">
        <v>40</v>
      </c>
      <c r="AQ7" s="10"/>
      <c r="AR7" s="10"/>
      <c r="AS7" s="10"/>
      <c r="AT7" s="10"/>
      <c r="AU7" s="10"/>
      <c r="AV7" s="10"/>
      <c r="AW7" s="10"/>
      <c r="AX7" s="10"/>
      <c r="AY7" s="10"/>
      <c r="AZ7" s="38"/>
      <c r="BA7" s="38"/>
      <c r="BB7" s="38"/>
      <c r="BC7" s="38"/>
      <c r="BD7" s="38"/>
      <c r="BE7" s="38"/>
      <c r="BF7" s="38"/>
      <c r="BG7" s="37" t="s">
        <v>75</v>
      </c>
      <c r="BH7" s="38"/>
      <c r="BI7" s="38"/>
      <c r="BJ7" s="38"/>
      <c r="BK7" s="38"/>
      <c r="BL7" s="38"/>
      <c r="BM7" s="38"/>
      <c r="BN7" s="38"/>
      <c r="BO7" s="38"/>
      <c r="BP7" s="38"/>
      <c r="BQ7" s="10"/>
      <c r="BR7" s="10"/>
      <c r="BS7" s="10"/>
      <c r="BT7" s="10"/>
      <c r="BU7" s="10"/>
      <c r="BV7" s="10"/>
      <c r="BW7" s="10"/>
      <c r="BX7" s="13" t="s">
        <v>99</v>
      </c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5" t="s">
        <v>117</v>
      </c>
      <c r="DJ7" s="64"/>
      <c r="DK7" s="64"/>
      <c r="DL7" s="64"/>
      <c r="DM7" s="64"/>
      <c r="DN7" s="64"/>
      <c r="DO7" s="64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</row>
    <row r="8" spans="1:153" ht="18" customHeight="1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0"/>
      <c r="AJ8" s="10"/>
      <c r="AK8" s="10"/>
      <c r="AL8" s="10"/>
      <c r="AM8" s="10"/>
      <c r="AN8" s="10"/>
      <c r="AO8" s="10"/>
      <c r="AP8" s="12" t="s">
        <v>41</v>
      </c>
      <c r="AQ8" s="10"/>
      <c r="AR8" s="10"/>
      <c r="AS8" s="10"/>
      <c r="AT8" s="10"/>
      <c r="AU8" s="10"/>
      <c r="AV8" s="10"/>
      <c r="AW8" s="10"/>
      <c r="AX8" s="10"/>
      <c r="AY8" s="10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10"/>
      <c r="BR8" s="10"/>
      <c r="BS8" s="10"/>
      <c r="BT8" s="10"/>
      <c r="BU8" s="10"/>
      <c r="BV8" s="10"/>
      <c r="BW8" s="10"/>
      <c r="BX8" s="13" t="s">
        <v>100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21" t="s">
        <v>67</v>
      </c>
      <c r="CK8" s="124">
        <f>BS22</f>
        <v>0</v>
      </c>
      <c r="CL8" s="125"/>
      <c r="CM8" s="10"/>
      <c r="CN8" s="21" t="s">
        <v>59</v>
      </c>
      <c r="CO8" s="124">
        <f>BW22</f>
        <v>0</v>
      </c>
      <c r="CP8" s="125"/>
      <c r="CQ8" s="10"/>
      <c r="CR8" s="10"/>
      <c r="CS8" s="10"/>
      <c r="CT8" s="50" t="s">
        <v>108</v>
      </c>
      <c r="CU8" s="49" t="s">
        <v>109</v>
      </c>
      <c r="CV8" s="33" t="s">
        <v>37</v>
      </c>
      <c r="CW8" s="49" t="s">
        <v>110</v>
      </c>
      <c r="CX8" s="10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</row>
    <row r="9" spans="1:153" ht="18" customHeight="1" x14ac:dyDescent="0.3">
      <c r="A9" s="10"/>
      <c r="B9" s="10"/>
      <c r="C9" s="19" t="s">
        <v>5</v>
      </c>
      <c r="D9" s="10"/>
      <c r="E9" s="10"/>
      <c r="F9" s="10"/>
      <c r="G9" s="10"/>
      <c r="H9" s="10"/>
      <c r="I9" s="10"/>
      <c r="J9" s="10"/>
      <c r="K9" s="10"/>
      <c r="L9" s="12" t="s">
        <v>21</v>
      </c>
      <c r="M9" s="12"/>
      <c r="N9" s="10"/>
      <c r="O9" s="10"/>
      <c r="P9" s="10"/>
      <c r="Q9" s="1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5" t="s">
        <v>118</v>
      </c>
      <c r="DJ9" s="64"/>
      <c r="DK9" s="64"/>
      <c r="DL9" s="64"/>
      <c r="DM9" s="64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</row>
    <row r="10" spans="1:153" ht="18" customHeight="1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 t="s">
        <v>1</v>
      </c>
      <c r="M10" s="10"/>
      <c r="N10" s="10"/>
      <c r="O10" s="10"/>
      <c r="P10" s="10"/>
      <c r="Q10" s="10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1" t="s">
        <v>10</v>
      </c>
      <c r="AE10" s="1"/>
      <c r="AF10" s="2"/>
      <c r="AG10" s="25"/>
      <c r="AH10" s="25"/>
      <c r="AI10" s="10"/>
      <c r="AJ10" s="10"/>
      <c r="AK10" s="10"/>
      <c r="AL10" s="10"/>
      <c r="AM10" s="10"/>
      <c r="AN10" s="10"/>
      <c r="AO10" s="10"/>
      <c r="AP10" s="13" t="s">
        <v>42</v>
      </c>
      <c r="AQ10" s="10"/>
      <c r="AR10" s="10"/>
      <c r="AS10" s="10"/>
      <c r="AT10" s="10"/>
      <c r="AU10" s="10"/>
      <c r="AV10" s="10"/>
      <c r="AW10" s="10"/>
      <c r="AX10" s="10"/>
      <c r="AY10" s="10"/>
      <c r="AZ10" s="38"/>
      <c r="BA10" s="40" t="s">
        <v>9</v>
      </c>
      <c r="BB10" s="38"/>
      <c r="BC10" s="38"/>
      <c r="BD10" s="38"/>
      <c r="BE10" s="38"/>
      <c r="BF10" s="38"/>
      <c r="BG10" s="37" t="s">
        <v>64</v>
      </c>
      <c r="BH10" s="38"/>
      <c r="BI10" s="38"/>
      <c r="BJ10" s="38"/>
      <c r="BK10" s="38"/>
      <c r="BL10" s="38"/>
      <c r="BM10" s="38"/>
      <c r="BN10" s="38"/>
      <c r="BO10" s="38"/>
      <c r="BP10" s="38"/>
      <c r="BQ10" s="10"/>
      <c r="BR10" s="46"/>
      <c r="BS10" s="10"/>
      <c r="BT10" s="10"/>
      <c r="BU10" s="10"/>
      <c r="BV10" s="10"/>
      <c r="BW10" s="10"/>
      <c r="BX10" s="13" t="s">
        <v>64</v>
      </c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1">
        <v>2</v>
      </c>
      <c r="CL10" s="10"/>
      <c r="CM10" s="11">
        <v>2</v>
      </c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5" t="s">
        <v>119</v>
      </c>
      <c r="DJ10" s="64"/>
      <c r="DK10" s="64"/>
      <c r="DL10" s="64"/>
      <c r="DM10" s="64"/>
      <c r="DN10" s="64"/>
      <c r="DO10" s="64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</row>
    <row r="11" spans="1:153" ht="18" customHeight="1" thickBot="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42" t="s">
        <v>9</v>
      </c>
      <c r="AD11" s="1" t="s">
        <v>11</v>
      </c>
      <c r="AE11" s="1"/>
      <c r="AF11" s="2"/>
      <c r="AG11" s="25"/>
      <c r="AH11" s="25"/>
      <c r="AI11" s="21" t="s">
        <v>9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7" t="s">
        <v>45</v>
      </c>
      <c r="AU11" s="17"/>
      <c r="AV11" s="17"/>
      <c r="AW11" s="17"/>
      <c r="AX11" s="24"/>
      <c r="AY11" s="10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17" t="s">
        <v>45</v>
      </c>
      <c r="BM11" s="17"/>
      <c r="BN11" s="17"/>
      <c r="BO11" s="17"/>
      <c r="BP11" s="24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7" t="s">
        <v>45</v>
      </c>
      <c r="CD11" s="17"/>
      <c r="CE11" s="17"/>
      <c r="CF11" s="17"/>
      <c r="CG11" s="24"/>
      <c r="CH11" s="10"/>
      <c r="CI11" s="10"/>
      <c r="CJ11" s="48" t="s">
        <v>106</v>
      </c>
      <c r="CK11" s="47">
        <f>CK8</f>
        <v>0</v>
      </c>
      <c r="CL11" s="16" t="s">
        <v>37</v>
      </c>
      <c r="CM11" s="47">
        <f>CO8</f>
        <v>0</v>
      </c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</row>
    <row r="12" spans="1:153" ht="18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94" t="s">
        <v>4</v>
      </c>
      <c r="M12" s="94"/>
      <c r="N12" s="12" t="s">
        <v>7</v>
      </c>
      <c r="O12" s="10"/>
      <c r="P12" s="10"/>
      <c r="Q12" s="10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1" t="s">
        <v>12</v>
      </c>
      <c r="AE12" s="1"/>
      <c r="AF12" s="2"/>
      <c r="AG12" s="25"/>
      <c r="AH12" s="25"/>
      <c r="AI12" s="10"/>
      <c r="AJ12" s="10"/>
      <c r="AK12" s="10"/>
      <c r="AL12" s="10"/>
      <c r="AM12" s="10"/>
      <c r="AN12" s="10"/>
      <c r="AO12" s="10"/>
      <c r="AP12" s="3" t="s">
        <v>43</v>
      </c>
      <c r="AQ12" s="18" t="s">
        <v>44</v>
      </c>
      <c r="AR12" s="18"/>
      <c r="AS12" s="10"/>
      <c r="AT12" s="17" t="s">
        <v>46</v>
      </c>
      <c r="AU12" s="17"/>
      <c r="AV12" s="17"/>
      <c r="AW12" s="17"/>
      <c r="AX12" s="24"/>
      <c r="AY12" s="10"/>
      <c r="AZ12" s="38"/>
      <c r="BA12" s="38"/>
      <c r="BB12" s="38"/>
      <c r="BC12" s="38"/>
      <c r="BD12" s="38"/>
      <c r="BE12" s="38"/>
      <c r="BF12" s="38"/>
      <c r="BG12" s="18" t="s">
        <v>65</v>
      </c>
      <c r="BH12" s="18"/>
      <c r="BI12" s="18"/>
      <c r="BJ12" s="18"/>
      <c r="BK12" s="38"/>
      <c r="BL12" s="17" t="s">
        <v>46</v>
      </c>
      <c r="BM12" s="17"/>
      <c r="BN12" s="17"/>
      <c r="BO12" s="17"/>
      <c r="BP12" s="24"/>
      <c r="BQ12" s="10"/>
      <c r="BR12" s="10"/>
      <c r="BS12" s="10"/>
      <c r="BT12" s="10"/>
      <c r="BU12" s="10"/>
      <c r="BV12" s="10"/>
      <c r="BW12" s="10"/>
      <c r="BX12" s="18" t="s">
        <v>101</v>
      </c>
      <c r="BY12" s="18"/>
      <c r="BZ12" s="18"/>
      <c r="CA12" s="18"/>
      <c r="CB12" s="10"/>
      <c r="CC12" s="17" t="s">
        <v>46</v>
      </c>
      <c r="CD12" s="17"/>
      <c r="CE12" s="17"/>
      <c r="CF12" s="17"/>
      <c r="CG12" s="24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5" t="s">
        <v>42</v>
      </c>
      <c r="DJ12" s="64"/>
      <c r="DK12" s="64"/>
      <c r="DL12" s="64"/>
      <c r="DM12" s="64"/>
      <c r="DN12" s="64"/>
      <c r="DO12" s="64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</row>
    <row r="13" spans="1:153" ht="18" customHeight="1" thickBot="1" x14ac:dyDescent="0.35">
      <c r="A13" s="4" t="s">
        <v>76</v>
      </c>
      <c r="B13" s="7"/>
      <c r="C13" s="7"/>
      <c r="D13" s="7"/>
      <c r="E13" s="7"/>
      <c r="F13" s="7"/>
      <c r="G13" s="7"/>
      <c r="H13" s="7"/>
      <c r="I13" s="7"/>
      <c r="J13" s="7"/>
      <c r="K13" s="10"/>
      <c r="L13" s="10"/>
      <c r="M13" s="10"/>
      <c r="N13" s="10"/>
      <c r="O13" s="10"/>
      <c r="P13" s="10"/>
      <c r="Q13" s="10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7" t="s">
        <v>0</v>
      </c>
      <c r="AC13" s="25"/>
      <c r="AD13" s="25"/>
      <c r="AE13" s="25"/>
      <c r="AF13" s="25"/>
      <c r="AG13" s="25"/>
      <c r="AH13" s="25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7" t="s">
        <v>47</v>
      </c>
      <c r="AU13" s="17"/>
      <c r="AV13" s="17"/>
      <c r="AW13" s="17"/>
      <c r="AX13" s="24"/>
      <c r="AY13" s="10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17" t="s">
        <v>47</v>
      </c>
      <c r="BM13" s="17"/>
      <c r="BN13" s="17"/>
      <c r="BO13" s="17"/>
      <c r="BP13" s="24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7" t="s">
        <v>47</v>
      </c>
      <c r="CD13" s="17"/>
      <c r="CE13" s="17"/>
      <c r="CF13" s="17"/>
      <c r="CG13" s="24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</row>
    <row r="14" spans="1:153" ht="18" customHeight="1" thickBo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8" t="s">
        <v>22</v>
      </c>
      <c r="M14" s="108"/>
      <c r="N14" s="12" t="s">
        <v>8</v>
      </c>
      <c r="O14" s="10"/>
      <c r="P14" s="10"/>
      <c r="Q14" s="10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10"/>
      <c r="AJ14" s="10"/>
      <c r="AK14" s="10"/>
      <c r="AL14" s="10"/>
      <c r="AM14" s="10"/>
      <c r="AN14" s="10"/>
      <c r="AO14" s="10"/>
      <c r="AP14" s="22" t="s">
        <v>54</v>
      </c>
      <c r="AQ14" s="23"/>
      <c r="AR14" s="23"/>
      <c r="AS14" s="10"/>
      <c r="AT14" s="17" t="s">
        <v>55</v>
      </c>
      <c r="AU14" s="17"/>
      <c r="AV14" s="17"/>
      <c r="AW14" s="17"/>
      <c r="AX14" s="24"/>
      <c r="AY14" s="10"/>
      <c r="AZ14" s="38"/>
      <c r="BA14" s="38"/>
      <c r="BB14" s="38"/>
      <c r="BC14" s="38"/>
      <c r="BD14" s="38"/>
      <c r="BE14" s="38"/>
      <c r="BF14" s="38"/>
      <c r="BG14" s="95" t="s">
        <v>81</v>
      </c>
      <c r="BH14" s="95"/>
      <c r="BI14" s="95"/>
      <c r="BJ14" s="38"/>
      <c r="BK14" s="38"/>
      <c r="BL14" s="38"/>
      <c r="BM14" s="38"/>
      <c r="BN14" s="38"/>
      <c r="BO14" s="38"/>
      <c r="BP14" s="38"/>
      <c r="BQ14" s="10"/>
      <c r="BR14" s="10"/>
      <c r="BS14" s="10"/>
      <c r="BT14" s="10"/>
      <c r="BU14" s="10"/>
      <c r="BV14" s="10"/>
      <c r="BW14" s="10"/>
      <c r="BX14" s="95" t="s">
        <v>81</v>
      </c>
      <c r="BY14" s="95"/>
      <c r="BZ14" s="95"/>
      <c r="CA14" s="10"/>
      <c r="CB14" s="10"/>
      <c r="CC14" s="98" t="s">
        <v>72</v>
      </c>
      <c r="CD14" s="98"/>
      <c r="CE14" s="98"/>
      <c r="CF14" s="98"/>
      <c r="CG14" s="98"/>
      <c r="CH14" s="10"/>
      <c r="CI14" s="10"/>
      <c r="CJ14" s="48" t="s">
        <v>107</v>
      </c>
      <c r="CK14" s="10"/>
      <c r="CL14" s="77">
        <f>CK8*CK8</f>
        <v>0</v>
      </c>
      <c r="CM14" s="79"/>
      <c r="CN14" s="16" t="s">
        <v>37</v>
      </c>
      <c r="CO14" s="77">
        <f>CO8*CO8</f>
        <v>0</v>
      </c>
      <c r="CP14" s="79"/>
      <c r="CQ14" s="10"/>
      <c r="CR14" s="10"/>
      <c r="CS14" s="10"/>
      <c r="CT14" s="10"/>
      <c r="CU14" s="10"/>
      <c r="CV14" s="10"/>
      <c r="CW14" s="10"/>
      <c r="CX14" s="10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107" t="s">
        <v>120</v>
      </c>
      <c r="DJ14" s="107"/>
      <c r="DK14" s="107"/>
      <c r="DL14" s="70" t="s">
        <v>121</v>
      </c>
      <c r="DM14" s="64"/>
      <c r="DN14" s="64"/>
      <c r="DO14" s="64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</row>
    <row r="15" spans="1:153" ht="18" customHeight="1" thickBot="1" x14ac:dyDescent="0.4">
      <c r="A15" s="10"/>
      <c r="B15" s="10"/>
      <c r="C15" s="21" t="s">
        <v>15</v>
      </c>
      <c r="D15" s="87"/>
      <c r="E15" s="88"/>
      <c r="F15" s="10" t="s">
        <v>24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5"/>
      <c r="S15" s="106" t="s">
        <v>79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25"/>
      <c r="AD15" s="26" t="s">
        <v>16</v>
      </c>
      <c r="AE15" s="25"/>
      <c r="AF15" s="25"/>
      <c r="AG15" s="25"/>
      <c r="AH15" s="25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4" t="s">
        <v>69</v>
      </c>
      <c r="BM15" s="96">
        <v>3.1415999999999999</v>
      </c>
      <c r="BN15" s="96"/>
      <c r="BO15" s="38"/>
      <c r="BP15" s="38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</row>
    <row r="16" spans="1:153" ht="18" customHeight="1" thickBot="1" x14ac:dyDescent="0.4">
      <c r="A16" s="10"/>
      <c r="B16" s="10"/>
      <c r="C16" s="10"/>
      <c r="D16" s="10"/>
      <c r="E16" s="11">
        <v>3</v>
      </c>
      <c r="F16" s="10"/>
      <c r="G16" s="10"/>
      <c r="H16" s="10"/>
      <c r="I16" s="10"/>
      <c r="J16" s="10"/>
      <c r="K16" s="21" t="s">
        <v>19</v>
      </c>
      <c r="L16" s="16" t="s">
        <v>25</v>
      </c>
      <c r="M16" s="10"/>
      <c r="N16" s="10"/>
      <c r="O16" s="10"/>
      <c r="P16" s="10"/>
      <c r="Q16" s="10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10"/>
      <c r="AJ16" s="10"/>
      <c r="AK16" s="10"/>
      <c r="AL16" s="10"/>
      <c r="AM16" s="10"/>
      <c r="AN16" s="10"/>
      <c r="AO16" s="10"/>
      <c r="AP16" s="107" t="s">
        <v>51</v>
      </c>
      <c r="AQ16" s="107"/>
      <c r="AR16" s="107"/>
      <c r="AS16" s="11" t="s">
        <v>7</v>
      </c>
      <c r="AT16" s="10"/>
      <c r="AU16" s="10"/>
      <c r="AV16" s="10"/>
      <c r="AW16" s="10"/>
      <c r="AX16" s="10"/>
      <c r="AY16" s="10"/>
      <c r="AZ16" s="38"/>
      <c r="BA16" s="38"/>
      <c r="BB16" s="38"/>
      <c r="BC16" s="38"/>
      <c r="BD16" s="38"/>
      <c r="BE16" s="38"/>
      <c r="BF16" s="38"/>
      <c r="BG16" s="97" t="s">
        <v>82</v>
      </c>
      <c r="BH16" s="97"/>
      <c r="BI16" s="97"/>
      <c r="BJ16" s="38"/>
      <c r="BK16" s="38"/>
      <c r="BL16" s="38"/>
      <c r="BM16" s="38"/>
      <c r="BN16" s="38"/>
      <c r="BO16" s="38"/>
      <c r="BP16" s="38"/>
      <c r="BQ16" s="10"/>
      <c r="BR16" s="10"/>
      <c r="BS16" s="10"/>
      <c r="BT16" s="10"/>
      <c r="BU16" s="10"/>
      <c r="BV16" s="10"/>
      <c r="BW16" s="10"/>
      <c r="BX16" s="97" t="s">
        <v>102</v>
      </c>
      <c r="BY16" s="97"/>
      <c r="BZ16" s="97"/>
      <c r="CA16" s="10"/>
      <c r="CB16" s="10"/>
      <c r="CC16" s="34" t="s">
        <v>69</v>
      </c>
      <c r="CD16" s="96">
        <v>3.1415999999999999</v>
      </c>
      <c r="CE16" s="96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117" t="s">
        <v>122</v>
      </c>
      <c r="DJ16" s="117"/>
      <c r="DK16" s="117"/>
      <c r="DL16" s="117"/>
      <c r="DM16" s="70" t="s">
        <v>7</v>
      </c>
      <c r="DN16" s="64"/>
      <c r="DO16" s="64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</row>
    <row r="17" spans="1:153" ht="18" customHeight="1" thickBot="1" x14ac:dyDescent="0.4">
      <c r="A17" s="10"/>
      <c r="B17" s="10"/>
      <c r="C17" s="21" t="s">
        <v>6</v>
      </c>
      <c r="D17" s="77">
        <f>D15</f>
        <v>0</v>
      </c>
      <c r="E17" s="79"/>
      <c r="F17" s="10"/>
      <c r="G17" s="10"/>
      <c r="H17" s="10"/>
      <c r="I17" s="10" t="s">
        <v>20</v>
      </c>
      <c r="J17" s="10"/>
      <c r="K17" s="10"/>
      <c r="L17" s="10"/>
      <c r="M17" s="11">
        <v>2</v>
      </c>
      <c r="N17" s="10"/>
      <c r="O17" s="10"/>
      <c r="P17" s="10"/>
      <c r="Q17" s="10"/>
      <c r="R17" s="25"/>
      <c r="S17" s="25"/>
      <c r="T17" s="35" t="s">
        <v>15</v>
      </c>
      <c r="U17" s="83"/>
      <c r="V17" s="84"/>
      <c r="W17" s="28" t="s">
        <v>14</v>
      </c>
      <c r="X17" s="83"/>
      <c r="Y17" s="84"/>
      <c r="Z17" s="28" t="s">
        <v>13</v>
      </c>
      <c r="AA17" s="83"/>
      <c r="AB17" s="84"/>
      <c r="AC17" s="25"/>
      <c r="AD17" s="120" t="s">
        <v>17</v>
      </c>
      <c r="AE17" s="120"/>
      <c r="AF17" s="120"/>
      <c r="AG17" s="26" t="s">
        <v>7</v>
      </c>
      <c r="AH17" s="25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48" t="s">
        <v>107</v>
      </c>
      <c r="CK17" s="10"/>
      <c r="CL17" s="81">
        <f>CL14+CO14</f>
        <v>0</v>
      </c>
      <c r="CM17" s="81"/>
      <c r="CN17" s="8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</row>
    <row r="18" spans="1:153" ht="18" customHeight="1" thickBo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21" t="s">
        <v>19</v>
      </c>
      <c r="L18" s="109">
        <f>D15</f>
        <v>0</v>
      </c>
      <c r="M18" s="110"/>
      <c r="N18" s="10"/>
      <c r="O18" s="10"/>
      <c r="P18" s="10"/>
      <c r="Q18" s="10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0"/>
      <c r="AJ18" s="10"/>
      <c r="AK18" s="21" t="s">
        <v>5</v>
      </c>
      <c r="AL18" s="10"/>
      <c r="AM18" s="10"/>
      <c r="AN18" s="10"/>
      <c r="AO18" s="36" t="s">
        <v>79</v>
      </c>
      <c r="AP18" s="36"/>
      <c r="AQ18" s="36"/>
      <c r="AR18" s="36"/>
      <c r="AS18" s="36"/>
      <c r="AT18" s="36"/>
      <c r="AU18" s="36"/>
      <c r="AV18" s="36"/>
      <c r="AW18" s="36"/>
      <c r="AX18" s="10"/>
      <c r="AY18" s="10"/>
      <c r="AZ18" s="38"/>
      <c r="BA18" s="38"/>
      <c r="BB18" s="38"/>
      <c r="BC18" s="38"/>
      <c r="BD18" s="38"/>
      <c r="BE18" s="38"/>
      <c r="BF18" s="38"/>
      <c r="BG18" s="4" t="s">
        <v>85</v>
      </c>
      <c r="BH18" s="4"/>
      <c r="BI18" s="4"/>
      <c r="BJ18" s="38"/>
      <c r="BK18" s="38"/>
      <c r="BL18" s="38"/>
      <c r="BM18" s="38"/>
      <c r="BN18" s="38"/>
      <c r="BO18" s="38"/>
      <c r="BP18" s="38"/>
      <c r="BQ18" s="10"/>
      <c r="BR18" s="10"/>
      <c r="BS18" s="10"/>
      <c r="BT18" s="10"/>
      <c r="BU18" s="10"/>
      <c r="BV18" s="10"/>
      <c r="BW18" s="10"/>
      <c r="BX18" s="4" t="s">
        <v>103</v>
      </c>
      <c r="BY18" s="4"/>
      <c r="BZ18" s="4"/>
      <c r="CA18" s="11" t="s">
        <v>7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 t="s">
        <v>20</v>
      </c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54" t="s">
        <v>69</v>
      </c>
      <c r="DJ18" s="92">
        <v>3.1415999999999999</v>
      </c>
      <c r="DK18" s="92"/>
      <c r="DL18" s="64"/>
      <c r="DM18" s="64"/>
      <c r="DN18" s="64"/>
      <c r="DO18" s="64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</row>
    <row r="19" spans="1:153" ht="18" customHeight="1" thickBot="1" x14ac:dyDescent="0.35">
      <c r="A19" s="10"/>
      <c r="B19" s="10"/>
      <c r="C19" s="21" t="s">
        <v>6</v>
      </c>
      <c r="D19" s="77">
        <f>D15*D15*D15</f>
        <v>0</v>
      </c>
      <c r="E19" s="79"/>
      <c r="F19" s="10" t="s">
        <v>23</v>
      </c>
      <c r="G19" s="10"/>
      <c r="H19" s="21"/>
      <c r="I19" s="10"/>
      <c r="J19" s="10"/>
      <c r="K19" s="10"/>
      <c r="L19" s="21"/>
      <c r="M19" s="21"/>
      <c r="N19" s="21"/>
      <c r="O19" s="10"/>
      <c r="P19" s="10"/>
      <c r="Q19" s="10"/>
      <c r="R19" s="25"/>
      <c r="S19" s="25"/>
      <c r="T19" s="25"/>
      <c r="U19" s="25"/>
      <c r="V19" s="25"/>
      <c r="W19" s="25"/>
      <c r="X19" s="25"/>
      <c r="Y19" s="25"/>
      <c r="Z19" s="29" t="s">
        <v>36</v>
      </c>
      <c r="AA19" s="25"/>
      <c r="AB19" s="25"/>
      <c r="AC19" s="25"/>
      <c r="AD19" s="25"/>
      <c r="AE19" s="25"/>
      <c r="AF19" s="25"/>
      <c r="AG19" s="25"/>
      <c r="AH19" s="25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 t="s">
        <v>20</v>
      </c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</row>
    <row r="20" spans="1:153" ht="18" customHeight="1" thickBo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21" t="s">
        <v>19</v>
      </c>
      <c r="L20" s="109">
        <f>L18*L18</f>
        <v>0</v>
      </c>
      <c r="M20" s="110"/>
      <c r="N20" s="10" t="s">
        <v>27</v>
      </c>
      <c r="O20" s="10"/>
      <c r="P20" s="10"/>
      <c r="Q20" s="10"/>
      <c r="R20" s="25"/>
      <c r="S20" s="27" t="s">
        <v>18</v>
      </c>
      <c r="T20" s="8">
        <f>U17</f>
        <v>0</v>
      </c>
      <c r="U20" s="32" t="s">
        <v>33</v>
      </c>
      <c r="V20" s="8">
        <f>X17</f>
        <v>0</v>
      </c>
      <c r="W20" s="32" t="s">
        <v>33</v>
      </c>
      <c r="X20" s="8">
        <f>AA17</f>
        <v>0</v>
      </c>
      <c r="Y20" s="25"/>
      <c r="Z20" s="4" t="s">
        <v>34</v>
      </c>
      <c r="AA20" s="4" t="s">
        <v>35</v>
      </c>
      <c r="AB20" s="5"/>
      <c r="AC20" s="6"/>
      <c r="AD20" s="6"/>
      <c r="AE20" s="6"/>
      <c r="AF20" s="7"/>
      <c r="AG20" s="25"/>
      <c r="AH20" s="25"/>
      <c r="AI20" s="10"/>
      <c r="AJ20" s="19" t="s">
        <v>52</v>
      </c>
      <c r="AK20" s="115"/>
      <c r="AL20" s="116"/>
      <c r="AM20" s="10"/>
      <c r="AN20" s="19" t="s">
        <v>59</v>
      </c>
      <c r="AO20" s="115"/>
      <c r="AP20" s="116"/>
      <c r="AQ20" s="10"/>
      <c r="AR20" s="10"/>
      <c r="AS20" s="10"/>
      <c r="AT20" s="10"/>
      <c r="AU20" s="10"/>
      <c r="AV20" s="10"/>
      <c r="AW20" s="10"/>
      <c r="AX20" s="10"/>
      <c r="AY20" s="10"/>
      <c r="AZ20" s="38"/>
      <c r="BA20" s="37" t="s">
        <v>125</v>
      </c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10"/>
      <c r="BR20" s="13" t="s">
        <v>124</v>
      </c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48" t="s">
        <v>107</v>
      </c>
      <c r="CK20" s="123">
        <f>SQRT(CL17)</f>
        <v>0</v>
      </c>
      <c r="CL20" s="123"/>
      <c r="CM20" s="123"/>
      <c r="CN20" s="11" t="s">
        <v>24</v>
      </c>
      <c r="CO20" s="10"/>
      <c r="CP20" s="10"/>
      <c r="CQ20" s="10"/>
      <c r="CR20" s="10"/>
      <c r="CS20" s="10"/>
      <c r="CT20" s="10" t="s">
        <v>20</v>
      </c>
      <c r="CU20" s="10"/>
      <c r="CV20" s="10"/>
      <c r="CW20" s="10"/>
      <c r="CX20" s="10"/>
      <c r="CY20" s="64"/>
      <c r="CZ20" s="64"/>
      <c r="DA20" s="65" t="s">
        <v>123</v>
      </c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</row>
    <row r="21" spans="1:153" ht="18" customHeight="1" thickBot="1" x14ac:dyDescent="0.35">
      <c r="A21" s="10"/>
      <c r="B21" s="10"/>
      <c r="C21" s="100" t="s">
        <v>77</v>
      </c>
      <c r="D21" s="100"/>
      <c r="E21" s="100"/>
      <c r="F21" s="10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</row>
    <row r="22" spans="1:153" ht="18" customHeight="1" thickBot="1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21" t="s">
        <v>28</v>
      </c>
      <c r="L22" s="16" t="s">
        <v>29</v>
      </c>
      <c r="M22" s="109">
        <f>L20</f>
        <v>0</v>
      </c>
      <c r="N22" s="110"/>
      <c r="O22" s="10"/>
      <c r="P22" s="10"/>
      <c r="Q22" s="10"/>
      <c r="R22" s="25"/>
      <c r="S22" s="27" t="s">
        <v>18</v>
      </c>
      <c r="T22" s="121">
        <f>U17*X17*AA17</f>
        <v>0</v>
      </c>
      <c r="U22" s="122"/>
      <c r="V22" s="25" t="s">
        <v>23</v>
      </c>
      <c r="W22" s="25"/>
      <c r="X22" s="25"/>
      <c r="Y22" s="25"/>
      <c r="Z22" s="28" t="s">
        <v>34</v>
      </c>
      <c r="AA22" s="31">
        <v>2</v>
      </c>
      <c r="AB22" s="9">
        <f>U17*X17</f>
        <v>0</v>
      </c>
      <c r="AC22" s="30" t="s">
        <v>37</v>
      </c>
      <c r="AD22" s="31">
        <v>2</v>
      </c>
      <c r="AE22" s="9">
        <f>U17*AA17</f>
        <v>0</v>
      </c>
      <c r="AF22" s="30" t="s">
        <v>37</v>
      </c>
      <c r="AG22" s="31">
        <v>2</v>
      </c>
      <c r="AH22" s="9">
        <f>X17*AA17</f>
        <v>0</v>
      </c>
      <c r="AI22" s="10"/>
      <c r="AJ22" s="19" t="s">
        <v>53</v>
      </c>
      <c r="AK22" s="92">
        <f>AK20*AK20</f>
        <v>0</v>
      </c>
      <c r="AL22" s="92"/>
      <c r="AM22" s="10" t="s">
        <v>26</v>
      </c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38"/>
      <c r="BA22" s="41" t="s">
        <v>67</v>
      </c>
      <c r="BB22" s="87"/>
      <c r="BC22" s="88"/>
      <c r="BD22" s="38"/>
      <c r="BE22" s="41" t="s">
        <v>59</v>
      </c>
      <c r="BF22" s="87"/>
      <c r="BG22" s="88"/>
      <c r="BH22" s="38"/>
      <c r="BI22" s="38"/>
      <c r="BJ22" s="38"/>
      <c r="BK22" s="38"/>
      <c r="BL22" s="38"/>
      <c r="BM22" s="38"/>
      <c r="BN22" s="38"/>
      <c r="BO22" s="38"/>
      <c r="BP22" s="38"/>
      <c r="BQ22" s="10"/>
      <c r="BR22" s="21" t="s">
        <v>67</v>
      </c>
      <c r="BS22" s="87"/>
      <c r="BT22" s="88"/>
      <c r="BU22" s="10"/>
      <c r="BV22" s="21" t="s">
        <v>59</v>
      </c>
      <c r="BW22" s="87"/>
      <c r="BX22" s="88"/>
      <c r="BY22" s="10"/>
      <c r="BZ22" s="10"/>
      <c r="CA22" s="21" t="s">
        <v>73</v>
      </c>
      <c r="CB22" s="87"/>
      <c r="CC22" s="88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64"/>
      <c r="CZ22" s="64"/>
      <c r="DA22" s="66" t="s">
        <v>67</v>
      </c>
      <c r="DB22" s="87">
        <v>5</v>
      </c>
      <c r="DC22" s="88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</row>
    <row r="23" spans="1:153" ht="18" customHeight="1" thickBo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</row>
    <row r="24" spans="1:153" ht="18" customHeight="1" thickBo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21" t="s">
        <v>28</v>
      </c>
      <c r="L24" s="109">
        <f xml:space="preserve"> 6*M22</f>
        <v>0</v>
      </c>
      <c r="M24" s="110"/>
      <c r="N24" s="10" t="s">
        <v>27</v>
      </c>
      <c r="O24" s="10"/>
      <c r="P24" s="10"/>
      <c r="Q24" s="10"/>
      <c r="R24" s="25"/>
      <c r="S24" s="25"/>
      <c r="T24" s="100" t="s">
        <v>7</v>
      </c>
      <c r="U24" s="100"/>
      <c r="V24" s="100"/>
      <c r="W24" s="25"/>
      <c r="X24" s="25"/>
      <c r="Y24" s="25"/>
      <c r="Z24" s="28" t="s">
        <v>34</v>
      </c>
      <c r="AA24" s="118">
        <f>2*AB22</f>
        <v>0</v>
      </c>
      <c r="AB24" s="119"/>
      <c r="AC24" s="30" t="s">
        <v>37</v>
      </c>
      <c r="AD24" s="118">
        <f>2*AE22</f>
        <v>0</v>
      </c>
      <c r="AE24" s="119"/>
      <c r="AF24" s="30" t="s">
        <v>37</v>
      </c>
      <c r="AG24" s="118">
        <f>2*AH22</f>
        <v>0</v>
      </c>
      <c r="AH24" s="119"/>
      <c r="AI24" s="10"/>
      <c r="AJ24" s="19" t="s">
        <v>56</v>
      </c>
      <c r="AK24" s="16" t="s">
        <v>57</v>
      </c>
      <c r="AL24" s="92">
        <f>AK20</f>
        <v>0</v>
      </c>
      <c r="AM24" s="92"/>
      <c r="AN24" s="10"/>
      <c r="AO24" s="10"/>
      <c r="AP24" s="10"/>
      <c r="AQ24" s="10"/>
      <c r="AR24" s="10"/>
      <c r="AS24" s="19" t="s">
        <v>61</v>
      </c>
      <c r="AT24" s="102">
        <f>AK22</f>
        <v>0</v>
      </c>
      <c r="AU24" s="103"/>
      <c r="AV24" s="15" t="s">
        <v>33</v>
      </c>
      <c r="AW24" s="102">
        <f>AO20</f>
        <v>0</v>
      </c>
      <c r="AX24" s="103"/>
      <c r="AY24" s="10"/>
      <c r="AZ24" s="38"/>
      <c r="BA24" s="37" t="s">
        <v>80</v>
      </c>
      <c r="BB24" s="38"/>
      <c r="BC24" s="38"/>
      <c r="BD24" s="38"/>
      <c r="BE24" s="41" t="s">
        <v>53</v>
      </c>
      <c r="BF24" s="91" t="s">
        <v>71</v>
      </c>
      <c r="BG24" s="92"/>
      <c r="BH24" s="38"/>
      <c r="BI24" s="38"/>
      <c r="BJ24" s="38"/>
      <c r="BK24" s="38"/>
      <c r="BL24" s="38"/>
      <c r="BM24" s="38"/>
      <c r="BN24" s="38"/>
      <c r="BO24" s="38"/>
      <c r="BP24" s="38"/>
      <c r="BQ24" s="10"/>
      <c r="BR24" s="13" t="s">
        <v>80</v>
      </c>
      <c r="BS24" s="10"/>
      <c r="BT24" s="10"/>
      <c r="BU24" s="10"/>
      <c r="BV24" s="21" t="s">
        <v>53</v>
      </c>
      <c r="BW24" s="91" t="s">
        <v>71</v>
      </c>
      <c r="BX24" s="92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64"/>
      <c r="CZ24" s="65" t="s">
        <v>126</v>
      </c>
      <c r="DA24" s="64"/>
      <c r="DB24" s="64"/>
      <c r="DC24" s="64"/>
      <c r="DD24" s="64"/>
      <c r="DE24" s="64"/>
      <c r="DF24" s="64"/>
      <c r="DG24" s="64"/>
      <c r="DH24" s="65" t="s">
        <v>129</v>
      </c>
      <c r="DI24" s="64"/>
      <c r="DJ24" s="64"/>
      <c r="DK24" s="64"/>
      <c r="DL24" s="64"/>
      <c r="DM24" s="64"/>
      <c r="DN24" s="64"/>
      <c r="DO24" s="64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</row>
    <row r="25" spans="1:153" ht="18" customHeight="1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5"/>
      <c r="S25" s="25"/>
      <c r="T25" s="25"/>
      <c r="U25" s="25"/>
      <c r="V25" s="25"/>
      <c r="W25" s="25" t="s">
        <v>20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44" t="s">
        <v>89</v>
      </c>
      <c r="CK25" s="7"/>
      <c r="CL25" s="7"/>
      <c r="CM25" s="7"/>
      <c r="CN25" s="7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</row>
    <row r="26" spans="1:153" ht="18" customHeight="1" thickBo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0" t="s">
        <v>78</v>
      </c>
      <c r="L26" s="100"/>
      <c r="M26" s="100"/>
      <c r="N26" s="100"/>
      <c r="O26" s="10"/>
      <c r="P26" s="10"/>
      <c r="Q26" s="10"/>
      <c r="R26" s="25"/>
      <c r="S26" s="25"/>
      <c r="T26" s="25"/>
      <c r="U26" s="25"/>
      <c r="V26" s="25"/>
      <c r="W26" s="25"/>
      <c r="X26" s="25"/>
      <c r="Y26" s="25" t="s">
        <v>20</v>
      </c>
      <c r="Z26" s="28" t="s">
        <v>34</v>
      </c>
      <c r="AA26" s="71">
        <f>AA24+AD24+AG24</f>
        <v>0</v>
      </c>
      <c r="AB26" s="73"/>
      <c r="AC26" s="25" t="s">
        <v>27</v>
      </c>
      <c r="AD26" s="25"/>
      <c r="AE26" s="25"/>
      <c r="AF26" s="25"/>
      <c r="AG26" s="25"/>
      <c r="AH26" s="25"/>
      <c r="AI26" s="10"/>
      <c r="AJ26" s="19" t="s">
        <v>56</v>
      </c>
      <c r="AK26" s="92">
        <f>4*AL24</f>
        <v>0</v>
      </c>
      <c r="AL26" s="92"/>
      <c r="AM26" s="10" t="s">
        <v>24</v>
      </c>
      <c r="AN26" s="10"/>
      <c r="AO26" s="10"/>
      <c r="AP26" s="10"/>
      <c r="AQ26" s="10"/>
      <c r="AR26" s="10"/>
      <c r="AS26" s="19" t="s">
        <v>61</v>
      </c>
      <c r="AT26" s="104">
        <f>AT24*AW24</f>
        <v>0</v>
      </c>
      <c r="AU26" s="105"/>
      <c r="AV26" s="10" t="s">
        <v>23</v>
      </c>
      <c r="AW26" s="10"/>
      <c r="AX26" s="10"/>
      <c r="AY26" s="10"/>
      <c r="AZ26" s="38"/>
      <c r="BA26" s="38"/>
      <c r="BB26" s="38"/>
      <c r="BC26" s="38"/>
      <c r="BD26" s="38"/>
      <c r="BE26" s="41" t="s">
        <v>53</v>
      </c>
      <c r="BF26" s="99">
        <f>BM15*(BB22*BB22)</f>
        <v>0</v>
      </c>
      <c r="BG26" s="99"/>
      <c r="BH26" s="99"/>
      <c r="BI26" s="38" t="s">
        <v>27</v>
      </c>
      <c r="BJ26" s="38"/>
      <c r="BK26" s="38"/>
      <c r="BL26" s="38"/>
      <c r="BM26" s="38"/>
      <c r="BN26" s="38"/>
      <c r="BO26" s="38"/>
      <c r="BP26" s="38"/>
      <c r="BQ26" s="10"/>
      <c r="BR26" s="10"/>
      <c r="BS26" s="10"/>
      <c r="BT26" s="10"/>
      <c r="BU26" s="10"/>
      <c r="BV26" s="21" t="s">
        <v>53</v>
      </c>
      <c r="BW26" s="89">
        <f>CD16*(BS22*BS22)</f>
        <v>0</v>
      </c>
      <c r="BX26" s="89"/>
      <c r="BY26" s="89"/>
      <c r="BZ26" s="10" t="s">
        <v>27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64"/>
      <c r="CZ26" s="66" t="s">
        <v>19</v>
      </c>
      <c r="DA26" s="53" t="s">
        <v>127</v>
      </c>
      <c r="DB26" s="55" t="s">
        <v>128</v>
      </c>
      <c r="DC26" s="53" t="s">
        <v>109</v>
      </c>
      <c r="DD26" s="64"/>
      <c r="DE26" s="64"/>
      <c r="DF26" s="64"/>
      <c r="DG26" s="64"/>
      <c r="DH26" s="66" t="s">
        <v>18</v>
      </c>
      <c r="DI26" s="61" t="s">
        <v>130</v>
      </c>
      <c r="DJ26" s="60" t="s">
        <v>128</v>
      </c>
      <c r="DK26" s="80" t="s">
        <v>131</v>
      </c>
      <c r="DL26" s="80"/>
      <c r="DM26" s="64"/>
      <c r="DN26" s="64"/>
      <c r="DO26" s="64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</row>
    <row r="27" spans="1:153" ht="18" customHeight="1" thickBo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3" t="s">
        <v>113</v>
      </c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64"/>
      <c r="CZ27" s="64"/>
      <c r="DA27" s="64"/>
      <c r="DB27" s="64"/>
      <c r="DC27" s="69">
        <v>2</v>
      </c>
      <c r="DD27" s="69"/>
      <c r="DE27" s="64"/>
      <c r="DF27" s="64"/>
      <c r="DG27" s="64"/>
      <c r="DH27" s="64"/>
      <c r="DI27" s="64"/>
      <c r="DJ27" s="64"/>
      <c r="DK27" s="68">
        <v>3</v>
      </c>
      <c r="DL27" s="64"/>
      <c r="DM27" s="64"/>
      <c r="DN27" s="64"/>
      <c r="DO27" s="64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</row>
    <row r="28" spans="1:153" ht="18" customHeight="1" thickBo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25"/>
      <c r="S28" s="25"/>
      <c r="T28" s="25"/>
      <c r="U28" s="25"/>
      <c r="V28" s="25"/>
      <c r="W28" s="25"/>
      <c r="X28" s="25"/>
      <c r="Y28" s="25"/>
      <c r="Z28" s="25"/>
      <c r="AA28" s="100" t="s">
        <v>36</v>
      </c>
      <c r="AB28" s="100"/>
      <c r="AC28" s="100"/>
      <c r="AD28" s="100"/>
      <c r="AE28" s="25"/>
      <c r="AF28" s="25"/>
      <c r="AG28" s="25"/>
      <c r="AH28" s="25"/>
      <c r="AI28" s="10"/>
      <c r="AJ28" s="19" t="s">
        <v>58</v>
      </c>
      <c r="AK28" s="102">
        <f>AK26</f>
        <v>0</v>
      </c>
      <c r="AL28" s="103"/>
      <c r="AM28" s="14" t="s">
        <v>33</v>
      </c>
      <c r="AN28" s="102">
        <f>AO20</f>
        <v>0</v>
      </c>
      <c r="AO28" s="103"/>
      <c r="AP28" s="10"/>
      <c r="AQ28" s="10"/>
      <c r="AR28" s="10"/>
      <c r="AS28" s="10"/>
      <c r="AT28" s="100" t="s">
        <v>7</v>
      </c>
      <c r="AU28" s="100"/>
      <c r="AV28" s="100"/>
      <c r="AW28" s="10"/>
      <c r="AX28" s="10"/>
      <c r="AY28" s="10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64"/>
      <c r="CZ28" s="66" t="s">
        <v>19</v>
      </c>
      <c r="DA28" s="58" t="str">
        <f>DA26</f>
        <v>4   .</v>
      </c>
      <c r="DB28" s="59" t="str">
        <f>DB26</f>
        <v>π   .</v>
      </c>
      <c r="DC28" s="51">
        <f>DB22</f>
        <v>5</v>
      </c>
      <c r="DD28" s="51"/>
      <c r="DE28" s="64"/>
      <c r="DF28" s="64"/>
      <c r="DG28" s="64"/>
      <c r="DH28" s="66" t="s">
        <v>18</v>
      </c>
      <c r="DI28" s="58" t="str">
        <f>DI26</f>
        <v>(4   .</v>
      </c>
      <c r="DJ28" s="59" t="str">
        <f>DJ26</f>
        <v>π   .</v>
      </c>
      <c r="DK28" s="51">
        <f>DB22</f>
        <v>5</v>
      </c>
      <c r="DL28" s="62" t="s">
        <v>132</v>
      </c>
      <c r="DM28" s="64"/>
      <c r="DN28" s="64"/>
      <c r="DO28" s="64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</row>
    <row r="29" spans="1:153" ht="18" customHeight="1" thickBot="1" x14ac:dyDescent="0.35">
      <c r="A29" s="10"/>
      <c r="B29" s="10"/>
      <c r="C29" s="44" t="s">
        <v>89</v>
      </c>
      <c r="D29" s="7"/>
      <c r="E29" s="7"/>
      <c r="F29" s="7"/>
      <c r="G29" s="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 t="s">
        <v>20</v>
      </c>
      <c r="AT29" s="10"/>
      <c r="AU29" s="10"/>
      <c r="AV29" s="10"/>
      <c r="AW29" s="10"/>
      <c r="AX29" s="10"/>
      <c r="AY29" s="10"/>
      <c r="AZ29" s="38"/>
      <c r="BA29" s="101" t="s">
        <v>66</v>
      </c>
      <c r="BB29" s="101"/>
      <c r="BC29" s="101"/>
      <c r="BD29" s="38"/>
      <c r="BE29" s="41" t="s">
        <v>58</v>
      </c>
      <c r="BF29" s="92" t="s">
        <v>83</v>
      </c>
      <c r="BG29" s="92"/>
      <c r="BH29" s="38"/>
      <c r="BI29" s="38"/>
      <c r="BJ29" s="38"/>
      <c r="BK29" s="38"/>
      <c r="BL29" s="38"/>
      <c r="BM29" s="38"/>
      <c r="BN29" s="38"/>
      <c r="BO29" s="38"/>
      <c r="BP29" s="38"/>
      <c r="BQ29" s="10"/>
      <c r="BR29" s="93" t="s">
        <v>66</v>
      </c>
      <c r="BS29" s="93"/>
      <c r="BT29" s="93"/>
      <c r="BU29" s="10"/>
      <c r="BV29" s="21" t="s">
        <v>58</v>
      </c>
      <c r="BW29" s="91" t="s">
        <v>104</v>
      </c>
      <c r="BX29" s="92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7" t="s">
        <v>95</v>
      </c>
      <c r="CK29" s="24"/>
      <c r="CL29" s="24"/>
      <c r="CM29" s="24"/>
      <c r="CN29" s="83">
        <v>12.56</v>
      </c>
      <c r="CO29" s="84"/>
      <c r="CP29" s="15" t="s">
        <v>33</v>
      </c>
      <c r="CQ29" s="15">
        <v>100</v>
      </c>
      <c r="CR29" s="15" t="s">
        <v>90</v>
      </c>
      <c r="CS29" s="81">
        <f>CN29*100</f>
        <v>1256</v>
      </c>
      <c r="CT29" s="81"/>
      <c r="CU29" s="12" t="s">
        <v>91</v>
      </c>
      <c r="CV29" s="10"/>
      <c r="CW29" s="10"/>
      <c r="CX29" s="10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</row>
    <row r="30" spans="1:153" ht="18" customHeight="1" thickBo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10"/>
      <c r="AJ30" s="19" t="s">
        <v>58</v>
      </c>
      <c r="AK30" s="102">
        <f>AK28*AN28</f>
        <v>0</v>
      </c>
      <c r="AL30" s="103"/>
      <c r="AM30" s="10" t="s">
        <v>27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64"/>
      <c r="CZ30" s="66" t="s">
        <v>19</v>
      </c>
      <c r="DA30" s="58" t="str">
        <f>DA28</f>
        <v>4   .</v>
      </c>
      <c r="DB30" s="59" t="str">
        <f>DB28</f>
        <v>π   .</v>
      </c>
      <c r="DC30" s="51">
        <f>DB22*DB22</f>
        <v>25</v>
      </c>
      <c r="DD30" s="51"/>
      <c r="DE30" s="64"/>
      <c r="DF30" s="64"/>
      <c r="DG30" s="64"/>
      <c r="DH30" s="66" t="s">
        <v>18</v>
      </c>
      <c r="DI30" s="56" t="s">
        <v>133</v>
      </c>
      <c r="DJ30" s="59" t="str">
        <f>DJ28</f>
        <v>π   .</v>
      </c>
      <c r="DK30" s="81">
        <f>(DB22*DB22*DB22 )</f>
        <v>125</v>
      </c>
      <c r="DL30" s="81"/>
      <c r="DM30" s="52" t="s">
        <v>132</v>
      </c>
      <c r="DN30" s="64"/>
      <c r="DO30" s="64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</row>
    <row r="31" spans="1:153" ht="18" customHeight="1" thickBot="1" x14ac:dyDescent="0.35">
      <c r="A31" s="10"/>
      <c r="B31" s="10"/>
      <c r="C31" s="17" t="s">
        <v>95</v>
      </c>
      <c r="D31" s="24"/>
      <c r="E31" s="24"/>
      <c r="F31" s="24"/>
      <c r="G31" s="83">
        <v>12.56</v>
      </c>
      <c r="H31" s="84"/>
      <c r="I31" s="15" t="s">
        <v>33</v>
      </c>
      <c r="J31" s="15">
        <v>100</v>
      </c>
      <c r="K31" s="15" t="s">
        <v>90</v>
      </c>
      <c r="L31" s="81">
        <f>G31*100</f>
        <v>1256</v>
      </c>
      <c r="M31" s="81"/>
      <c r="N31" s="12" t="s">
        <v>91</v>
      </c>
      <c r="O31" s="10"/>
      <c r="P31" s="10"/>
      <c r="Q31" s="10"/>
      <c r="R31" s="25"/>
      <c r="S31" s="44" t="s">
        <v>89</v>
      </c>
      <c r="T31" s="7"/>
      <c r="U31" s="7"/>
      <c r="V31" s="7"/>
      <c r="W31" s="7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38"/>
      <c r="BA31" s="38"/>
      <c r="BB31" s="38"/>
      <c r="BC31" s="38"/>
      <c r="BD31" s="38"/>
      <c r="BE31" s="41" t="s">
        <v>58</v>
      </c>
      <c r="BF31" s="81">
        <f>2*BM15*BB22*BF22</f>
        <v>0</v>
      </c>
      <c r="BG31" s="81"/>
      <c r="BH31" s="81"/>
      <c r="BI31" s="38" t="s">
        <v>27</v>
      </c>
      <c r="BJ31" s="38"/>
      <c r="BK31" s="38"/>
      <c r="BL31" s="38"/>
      <c r="BM31" s="38"/>
      <c r="BN31" s="38"/>
      <c r="BO31" s="38"/>
      <c r="BP31" s="38"/>
      <c r="BQ31" s="10"/>
      <c r="BR31" s="10"/>
      <c r="BS31" s="10"/>
      <c r="BT31" s="10"/>
      <c r="BU31" s="10"/>
      <c r="BV31" s="21" t="s">
        <v>58</v>
      </c>
      <c r="BW31" s="90">
        <f>CD16*BS22*CB22</f>
        <v>0</v>
      </c>
      <c r="BX31" s="90"/>
      <c r="BY31" s="90"/>
      <c r="BZ31" s="10" t="s">
        <v>27</v>
      </c>
      <c r="CA31" s="10"/>
      <c r="CB31" s="10"/>
      <c r="CC31" s="10"/>
      <c r="CD31" s="10"/>
      <c r="CE31" s="10"/>
      <c r="CF31" s="10"/>
      <c r="CG31" s="10"/>
      <c r="CH31" s="10"/>
      <c r="CI31" s="10"/>
      <c r="CJ31" s="17" t="s">
        <v>94</v>
      </c>
      <c r="CK31" s="24"/>
      <c r="CL31" s="24"/>
      <c r="CM31" s="24"/>
      <c r="CN31" s="85">
        <v>129</v>
      </c>
      <c r="CO31" s="86"/>
      <c r="CP31" s="45" t="s">
        <v>93</v>
      </c>
      <c r="CQ31" s="15">
        <v>100</v>
      </c>
      <c r="CR31" s="15" t="s">
        <v>90</v>
      </c>
      <c r="CS31" s="81">
        <f>CN31/100</f>
        <v>1.29</v>
      </c>
      <c r="CT31" s="81"/>
      <c r="CU31" s="12" t="s">
        <v>92</v>
      </c>
      <c r="CV31" s="10"/>
      <c r="CW31" s="10"/>
      <c r="CX31" s="10"/>
      <c r="CY31" s="64"/>
      <c r="CZ31" s="64"/>
      <c r="DA31" s="64"/>
      <c r="DB31" s="64"/>
      <c r="DC31" s="64" t="s">
        <v>20</v>
      </c>
      <c r="DD31" s="64"/>
      <c r="DE31" s="64"/>
      <c r="DF31" s="64"/>
      <c r="DG31" s="64"/>
      <c r="DH31" s="64"/>
      <c r="DI31" s="64"/>
      <c r="DJ31" s="64" t="s">
        <v>20</v>
      </c>
      <c r="DK31" s="64"/>
      <c r="DL31" s="64"/>
      <c r="DM31" s="64"/>
      <c r="DN31" s="64"/>
      <c r="DO31" s="64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</row>
    <row r="32" spans="1:153" ht="18" customHeight="1" thickBo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0"/>
      <c r="AJ32" s="20" t="s">
        <v>60</v>
      </c>
      <c r="AK32" s="102">
        <f>AK30</f>
        <v>0</v>
      </c>
      <c r="AL32" s="103"/>
      <c r="AM32" s="16" t="s">
        <v>37</v>
      </c>
      <c r="AN32" s="102">
        <f>2*AK22</f>
        <v>0</v>
      </c>
      <c r="AO32" s="103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64"/>
      <c r="CZ32" s="66" t="s">
        <v>19</v>
      </c>
      <c r="DA32" s="76">
        <f>4*DC30</f>
        <v>100</v>
      </c>
      <c r="DB32" s="76"/>
      <c r="DC32" s="57" t="s">
        <v>68</v>
      </c>
      <c r="DD32" s="67" t="s">
        <v>27</v>
      </c>
      <c r="DE32" s="67"/>
      <c r="DF32" s="67"/>
      <c r="DG32" s="67"/>
      <c r="DH32" s="66" t="s">
        <v>18</v>
      </c>
      <c r="DI32" s="66" t="s">
        <v>134</v>
      </c>
      <c r="DJ32" s="82">
        <f>4*DK30</f>
        <v>500</v>
      </c>
      <c r="DK32" s="82"/>
      <c r="DL32" s="57" t="s">
        <v>68</v>
      </c>
      <c r="DM32" s="65" t="s">
        <v>135</v>
      </c>
      <c r="DN32" s="64"/>
      <c r="DO32" s="64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</row>
    <row r="33" spans="1:153" ht="18" customHeight="1" thickBot="1" x14ac:dyDescent="0.35">
      <c r="A33" s="10"/>
      <c r="B33" s="10"/>
      <c r="C33" s="17" t="s">
        <v>94</v>
      </c>
      <c r="D33" s="24"/>
      <c r="E33" s="24"/>
      <c r="F33" s="24"/>
      <c r="G33" s="85">
        <v>129</v>
      </c>
      <c r="H33" s="86"/>
      <c r="I33" s="45" t="s">
        <v>93</v>
      </c>
      <c r="J33" s="15">
        <v>100</v>
      </c>
      <c r="K33" s="15" t="s">
        <v>90</v>
      </c>
      <c r="L33" s="81">
        <f>G33/100</f>
        <v>1.29</v>
      </c>
      <c r="M33" s="81"/>
      <c r="N33" s="12" t="s">
        <v>92</v>
      </c>
      <c r="O33" s="10"/>
      <c r="P33" s="10"/>
      <c r="Q33" s="10"/>
      <c r="R33" s="25"/>
      <c r="S33" s="17" t="s">
        <v>95</v>
      </c>
      <c r="T33" s="24"/>
      <c r="U33" s="24"/>
      <c r="V33" s="24"/>
      <c r="W33" s="83">
        <v>12.56</v>
      </c>
      <c r="X33" s="84"/>
      <c r="Y33" s="31" t="s">
        <v>33</v>
      </c>
      <c r="Z33" s="31">
        <v>100</v>
      </c>
      <c r="AA33" s="31" t="s">
        <v>90</v>
      </c>
      <c r="AB33" s="81">
        <f>W33*100</f>
        <v>1256</v>
      </c>
      <c r="AC33" s="81"/>
      <c r="AD33" s="29" t="s">
        <v>91</v>
      </c>
      <c r="AE33" s="25"/>
      <c r="AF33" s="25"/>
      <c r="AG33" s="25"/>
      <c r="AH33" s="25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64"/>
      <c r="CZ33" s="64"/>
      <c r="DA33" s="64"/>
      <c r="DB33" s="64"/>
      <c r="DC33" s="64"/>
      <c r="DD33" s="64"/>
      <c r="DE33" s="64"/>
      <c r="DF33" s="64"/>
      <c r="DG33" s="64" t="s">
        <v>20</v>
      </c>
      <c r="DH33" s="64"/>
      <c r="DI33" s="64"/>
      <c r="DJ33" s="64"/>
      <c r="DK33" s="64"/>
      <c r="DL33" s="64"/>
      <c r="DM33" s="64"/>
      <c r="DN33" s="64"/>
      <c r="DO33" s="64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</row>
    <row r="34" spans="1:153" ht="18" customHeight="1" thickBo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10"/>
      <c r="AJ34" s="20" t="s">
        <v>60</v>
      </c>
      <c r="AK34" s="104">
        <f>AK32+AN32</f>
        <v>0</v>
      </c>
      <c r="AL34" s="105"/>
      <c r="AM34" s="10" t="s">
        <v>27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38"/>
      <c r="BA34" s="101" t="s">
        <v>36</v>
      </c>
      <c r="BB34" s="101"/>
      <c r="BC34" s="101"/>
      <c r="BD34" s="38"/>
      <c r="BE34" s="41" t="s">
        <v>60</v>
      </c>
      <c r="BF34" s="92" t="s">
        <v>88</v>
      </c>
      <c r="BG34" s="92"/>
      <c r="BH34" s="92"/>
      <c r="BI34" s="38"/>
      <c r="BJ34" s="38"/>
      <c r="BK34" s="38"/>
      <c r="BL34" s="38"/>
      <c r="BM34" s="38"/>
      <c r="BN34" s="38"/>
      <c r="BO34" s="38"/>
      <c r="BP34" s="38"/>
      <c r="BQ34" s="10"/>
      <c r="BR34" s="93" t="s">
        <v>36</v>
      </c>
      <c r="BS34" s="93"/>
      <c r="BT34" s="93"/>
      <c r="BU34" s="10"/>
      <c r="BV34" s="21" t="s">
        <v>60</v>
      </c>
      <c r="BW34" s="92" t="s">
        <v>84</v>
      </c>
      <c r="BX34" s="92"/>
      <c r="BY34" s="92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64"/>
      <c r="CZ34" s="66" t="s">
        <v>19</v>
      </c>
      <c r="DA34" s="77">
        <f>DA32*DJ18</f>
        <v>314.15999999999997</v>
      </c>
      <c r="DB34" s="78"/>
      <c r="DC34" s="79"/>
      <c r="DD34" s="67" t="s">
        <v>27</v>
      </c>
      <c r="DE34" s="67"/>
      <c r="DF34" s="67"/>
      <c r="DG34" s="67"/>
      <c r="DH34" s="66" t="s">
        <v>18</v>
      </c>
      <c r="DI34" s="66" t="s">
        <v>134</v>
      </c>
      <c r="DJ34" s="81">
        <f>DJ32*DJ18</f>
        <v>1570.8</v>
      </c>
      <c r="DK34" s="81"/>
      <c r="DL34" s="81"/>
      <c r="DM34" s="65" t="s">
        <v>135</v>
      </c>
      <c r="DN34" s="64"/>
      <c r="DO34" s="64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</row>
    <row r="35" spans="1:153" ht="18" customHeight="1" thickBo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5"/>
      <c r="S35" s="17" t="s">
        <v>94</v>
      </c>
      <c r="T35" s="24"/>
      <c r="U35" s="24"/>
      <c r="V35" s="24"/>
      <c r="W35" s="85">
        <v>129</v>
      </c>
      <c r="X35" s="86"/>
      <c r="Y35" s="43" t="s">
        <v>93</v>
      </c>
      <c r="Z35" s="31">
        <v>100</v>
      </c>
      <c r="AA35" s="31" t="s">
        <v>90</v>
      </c>
      <c r="AB35" s="81">
        <f>W35/100</f>
        <v>1.29</v>
      </c>
      <c r="AC35" s="81"/>
      <c r="AD35" s="29" t="s">
        <v>92</v>
      </c>
      <c r="AE35" s="25"/>
      <c r="AF35" s="25"/>
      <c r="AG35" s="25"/>
      <c r="AH35" s="25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</row>
    <row r="36" spans="1:153" ht="18" customHeight="1" thickBo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10"/>
      <c r="AJ36" s="10"/>
      <c r="AK36" s="100" t="s">
        <v>36</v>
      </c>
      <c r="AL36" s="100"/>
      <c r="AM36" s="100"/>
      <c r="AN36" s="10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38"/>
      <c r="BA36" s="38"/>
      <c r="BB36" s="38"/>
      <c r="BC36" s="38"/>
      <c r="BD36" s="38"/>
      <c r="BE36" s="41" t="s">
        <v>60</v>
      </c>
      <c r="BF36" s="89">
        <f>2*(BF26)+BF31</f>
        <v>0</v>
      </c>
      <c r="BG36" s="90"/>
      <c r="BH36" s="90"/>
      <c r="BI36" s="38" t="s">
        <v>27</v>
      </c>
      <c r="BJ36" s="38"/>
      <c r="BK36" s="38"/>
      <c r="BL36" s="38"/>
      <c r="BM36" s="38"/>
      <c r="BN36" s="38"/>
      <c r="BO36" s="38"/>
      <c r="BP36" s="38"/>
      <c r="BQ36" s="10"/>
      <c r="BR36" s="10"/>
      <c r="BS36" s="10"/>
      <c r="BT36" s="10"/>
      <c r="BU36" s="10"/>
      <c r="BV36" s="21" t="s">
        <v>60</v>
      </c>
      <c r="BW36" s="89">
        <f>(BW26)+BW31</f>
        <v>0</v>
      </c>
      <c r="BX36" s="90"/>
      <c r="BY36" s="90"/>
      <c r="BZ36" s="10" t="s">
        <v>27</v>
      </c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64"/>
      <c r="CZ36" s="64"/>
      <c r="DA36" s="64"/>
      <c r="DB36" s="64"/>
      <c r="DC36" s="64"/>
      <c r="DD36" s="64"/>
      <c r="DE36" s="64"/>
      <c r="DF36" s="64"/>
      <c r="DG36" s="64"/>
      <c r="DH36" s="66" t="s">
        <v>18</v>
      </c>
      <c r="DI36" s="71">
        <f>DJ34/3</f>
        <v>523.6</v>
      </c>
      <c r="DJ36" s="72"/>
      <c r="DK36" s="73"/>
      <c r="DL36" s="74" t="s">
        <v>70</v>
      </c>
      <c r="DM36" s="75"/>
      <c r="DN36" s="75"/>
      <c r="DO36" s="64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</row>
    <row r="37" spans="1:153" ht="18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 t="s">
        <v>20</v>
      </c>
      <c r="DL37" s="64"/>
      <c r="DM37" s="64"/>
      <c r="DN37" s="64"/>
      <c r="DO37" s="64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</row>
    <row r="38" spans="1:153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0"/>
      <c r="AJ38" s="44" t="s">
        <v>89</v>
      </c>
      <c r="AK38" s="7"/>
      <c r="AL38" s="7"/>
      <c r="AM38" s="7"/>
      <c r="AN38" s="7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</row>
    <row r="39" spans="1:153" ht="18" customHeight="1" thickBo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38"/>
      <c r="BA39" s="38"/>
      <c r="BB39" s="37" t="s">
        <v>7</v>
      </c>
      <c r="BC39" s="38"/>
      <c r="BD39" s="38"/>
      <c r="BE39" s="41" t="s">
        <v>18</v>
      </c>
      <c r="BF39" s="91" t="s">
        <v>86</v>
      </c>
      <c r="BG39" s="92"/>
      <c r="BH39" s="92"/>
      <c r="BI39" s="38"/>
      <c r="BJ39" s="38"/>
      <c r="BK39" s="38"/>
      <c r="BL39" s="38"/>
      <c r="BM39" s="38"/>
      <c r="BN39" s="38"/>
      <c r="BO39" s="38"/>
      <c r="BP39" s="38"/>
      <c r="BQ39" s="10"/>
      <c r="BR39" s="10"/>
      <c r="BS39" s="13" t="s">
        <v>7</v>
      </c>
      <c r="BT39" s="10"/>
      <c r="BU39" s="10"/>
      <c r="BV39" s="21" t="s">
        <v>18</v>
      </c>
      <c r="BW39" s="91" t="s">
        <v>105</v>
      </c>
      <c r="BX39" s="92"/>
      <c r="BY39" s="92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</row>
    <row r="40" spans="1:153" ht="18" customHeight="1" thickBo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5"/>
      <c r="S40" s="25"/>
      <c r="T40" s="25"/>
      <c r="U40" s="25"/>
      <c r="V40" s="25"/>
      <c r="W40" s="25"/>
      <c r="X40" s="25"/>
      <c r="Y40" s="25" t="s">
        <v>20</v>
      </c>
      <c r="Z40" s="25"/>
      <c r="AA40" s="25"/>
      <c r="AB40" s="25"/>
      <c r="AC40" s="25"/>
      <c r="AD40" s="25"/>
      <c r="AE40" s="25"/>
      <c r="AF40" s="25"/>
      <c r="AG40" s="25"/>
      <c r="AH40" s="25"/>
      <c r="AI40" s="10"/>
      <c r="AJ40" s="17" t="s">
        <v>95</v>
      </c>
      <c r="AK40" s="24"/>
      <c r="AL40" s="24"/>
      <c r="AM40" s="24"/>
      <c r="AN40" s="83">
        <v>12.56</v>
      </c>
      <c r="AO40" s="84"/>
      <c r="AP40" s="15" t="s">
        <v>33</v>
      </c>
      <c r="AQ40" s="15">
        <v>100</v>
      </c>
      <c r="AR40" s="15" t="s">
        <v>90</v>
      </c>
      <c r="AS40" s="81">
        <f>AN40*100</f>
        <v>1256</v>
      </c>
      <c r="AT40" s="81"/>
      <c r="AU40" s="12" t="s">
        <v>91</v>
      </c>
      <c r="AV40" s="10"/>
      <c r="AW40" s="10"/>
      <c r="AX40" s="10"/>
      <c r="AY40" s="10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64"/>
      <c r="CZ40" s="64"/>
      <c r="DA40" s="64"/>
      <c r="DB40" s="64"/>
      <c r="DC40" s="64"/>
      <c r="DD40" s="64"/>
      <c r="DE40" s="64"/>
      <c r="DF40" s="64"/>
      <c r="DG40" s="64"/>
      <c r="DH40" s="64" t="s">
        <v>20</v>
      </c>
      <c r="DI40" s="64"/>
      <c r="DJ40" s="64"/>
      <c r="DK40" s="64"/>
      <c r="DL40" s="64"/>
      <c r="DM40" s="64"/>
      <c r="DN40" s="64"/>
      <c r="DO40" s="64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</row>
    <row r="41" spans="1:153" ht="18" customHeight="1" thickBo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 t="s">
        <v>20</v>
      </c>
      <c r="M41" s="10"/>
      <c r="N41" s="10"/>
      <c r="O41" s="10"/>
      <c r="P41" s="10"/>
      <c r="Q41" s="10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38"/>
      <c r="BA41" s="38"/>
      <c r="BB41" s="38"/>
      <c r="BC41" s="38"/>
      <c r="BD41" s="38"/>
      <c r="BE41" s="41" t="s">
        <v>18</v>
      </c>
      <c r="BF41" s="90">
        <f>BM15*(BB22*BB22)*BF22</f>
        <v>0</v>
      </c>
      <c r="BG41" s="90"/>
      <c r="BH41" s="90"/>
      <c r="BI41" s="38" t="s">
        <v>70</v>
      </c>
      <c r="BJ41" s="38"/>
      <c r="BK41" s="38"/>
      <c r="BL41" s="38"/>
      <c r="BM41" s="38"/>
      <c r="BN41" s="38"/>
      <c r="BO41" s="38"/>
      <c r="BP41" s="38"/>
      <c r="BQ41" s="10"/>
      <c r="BR41" s="10"/>
      <c r="BS41" s="10"/>
      <c r="BT41" s="10"/>
      <c r="BU41" s="10"/>
      <c r="BV41" s="21" t="s">
        <v>18</v>
      </c>
      <c r="BW41" s="90">
        <f>(CD16*(BS22*BS22)*BW22)/3</f>
        <v>0</v>
      </c>
      <c r="BX41" s="90"/>
      <c r="BY41" s="90"/>
      <c r="BZ41" s="10" t="s">
        <v>70</v>
      </c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</row>
    <row r="42" spans="1:153" ht="18" customHeight="1" thickBo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10"/>
      <c r="AJ42" s="17" t="s">
        <v>94</v>
      </c>
      <c r="AK42" s="24"/>
      <c r="AL42" s="24"/>
      <c r="AM42" s="24"/>
      <c r="AN42" s="85">
        <v>129</v>
      </c>
      <c r="AO42" s="86"/>
      <c r="AP42" s="45" t="s">
        <v>93</v>
      </c>
      <c r="AQ42" s="15">
        <v>100</v>
      </c>
      <c r="AR42" s="15" t="s">
        <v>90</v>
      </c>
      <c r="AS42" s="81">
        <f>AN42/100</f>
        <v>1.29</v>
      </c>
      <c r="AT42" s="81"/>
      <c r="AU42" s="12" t="s">
        <v>92</v>
      </c>
      <c r="AV42" s="10"/>
      <c r="AW42" s="10"/>
      <c r="AX42" s="10"/>
      <c r="AY42" s="10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</row>
    <row r="43" spans="1:153" ht="18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</row>
    <row r="44" spans="1:153" ht="18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</row>
    <row r="45" spans="1:153" ht="18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</row>
    <row r="46" spans="1:153" ht="18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10"/>
      <c r="AJ46" s="10"/>
      <c r="AK46" s="10"/>
      <c r="AL46" s="10"/>
      <c r="AM46" s="10"/>
      <c r="AN46" s="10" t="s">
        <v>20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38"/>
      <c r="BA46" s="38"/>
      <c r="BB46" s="38"/>
      <c r="BC46" s="38"/>
      <c r="BD46" s="38"/>
      <c r="BE46" s="38"/>
      <c r="BF46" s="38"/>
      <c r="BG46" s="38"/>
      <c r="BH46" s="38"/>
      <c r="BI46" s="38" t="s">
        <v>20</v>
      </c>
      <c r="BJ46" s="38"/>
      <c r="BK46" s="38"/>
      <c r="BL46" s="38"/>
      <c r="BM46" s="38"/>
      <c r="BN46" s="38"/>
      <c r="BO46" s="38"/>
      <c r="BP46" s="38"/>
      <c r="BQ46" s="10"/>
      <c r="BR46" s="10"/>
      <c r="BS46" s="10"/>
      <c r="BT46" s="10"/>
      <c r="BU46" s="10"/>
      <c r="BV46" s="10"/>
      <c r="BW46" s="10"/>
      <c r="BX46" s="10"/>
      <c r="BY46" s="10"/>
      <c r="BZ46" s="10" t="s">
        <v>20</v>
      </c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</row>
    <row r="47" spans="1:153" ht="18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</row>
    <row r="48" spans="1:153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</row>
    <row r="49" spans="1:153" ht="18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</row>
    <row r="50" spans="1:153" ht="1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</row>
    <row r="51" spans="1:153" ht="18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</row>
    <row r="52" spans="1:153" ht="18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</row>
    <row r="53" spans="1:153" ht="18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</row>
    <row r="54" spans="1:153" ht="18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</row>
    <row r="55" spans="1:153" ht="18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</row>
    <row r="56" spans="1:153" ht="18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</row>
    <row r="57" spans="1:153" ht="18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</row>
    <row r="58" spans="1:153" ht="18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</row>
    <row r="59" spans="1:153" ht="18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</row>
    <row r="60" spans="1:153" ht="18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</row>
    <row r="61" spans="1:153" ht="18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</row>
    <row r="62" spans="1:153" ht="18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</row>
    <row r="63" spans="1:153" ht="18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</row>
    <row r="64" spans="1:153" ht="18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</row>
    <row r="65" spans="1:153" ht="18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</row>
    <row r="66" spans="1:153" ht="18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</row>
    <row r="67" spans="1:153" ht="18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</row>
    <row r="68" spans="1:153" ht="18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</row>
    <row r="69" spans="1:153" ht="18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</row>
    <row r="70" spans="1:153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</row>
    <row r="71" spans="1:153" ht="18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</row>
    <row r="72" spans="1:153" ht="18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</row>
    <row r="73" spans="1:153" ht="18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</row>
    <row r="74" spans="1:153" ht="18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</row>
    <row r="75" spans="1:153" ht="18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</row>
    <row r="76" spans="1:153" ht="18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</row>
    <row r="77" spans="1:153" ht="18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</row>
    <row r="78" spans="1:153" ht="18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</row>
    <row r="79" spans="1:153" ht="18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</row>
    <row r="80" spans="1:153" ht="18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</row>
    <row r="81" spans="1:153" ht="18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</row>
    <row r="82" spans="1:153" ht="18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</row>
    <row r="83" spans="1:153" ht="18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</row>
    <row r="84" spans="1:153" ht="18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</row>
  </sheetData>
  <sheetProtection password="C6A2" sheet="1" objects="1" scenarios="1"/>
  <mergeCells count="118">
    <mergeCell ref="CZ2:DN2"/>
    <mergeCell ref="DI14:DK14"/>
    <mergeCell ref="DI16:DL16"/>
    <mergeCell ref="DJ18:DK18"/>
    <mergeCell ref="S6:AH6"/>
    <mergeCell ref="AA24:AB24"/>
    <mergeCell ref="AD24:AE24"/>
    <mergeCell ref="AG24:AH24"/>
    <mergeCell ref="AD17:AF17"/>
    <mergeCell ref="T22:U22"/>
    <mergeCell ref="BF22:BG22"/>
    <mergeCell ref="BF24:BG24"/>
    <mergeCell ref="CL17:CN17"/>
    <mergeCell ref="CK20:CM20"/>
    <mergeCell ref="CI2:CW2"/>
    <mergeCell ref="CK8:CL8"/>
    <mergeCell ref="CO8:CP8"/>
    <mergeCell ref="CL14:CM14"/>
    <mergeCell ref="CO14:CP14"/>
    <mergeCell ref="L20:M20"/>
    <mergeCell ref="AA26:AB26"/>
    <mergeCell ref="AJ2:AX2"/>
    <mergeCell ref="AP16:AR16"/>
    <mergeCell ref="AK20:AL20"/>
    <mergeCell ref="AK22:AL22"/>
    <mergeCell ref="AL24:AM24"/>
    <mergeCell ref="AK26:AL26"/>
    <mergeCell ref="S2:AG2"/>
    <mergeCell ref="AO20:AP20"/>
    <mergeCell ref="AT24:AU24"/>
    <mergeCell ref="AW24:AX24"/>
    <mergeCell ref="AT26:AU26"/>
    <mergeCell ref="C21:F21"/>
    <mergeCell ref="K26:N26"/>
    <mergeCell ref="S15:AB15"/>
    <mergeCell ref="T24:V24"/>
    <mergeCell ref="AA17:AB17"/>
    <mergeCell ref="X17:Y17"/>
    <mergeCell ref="U17:V17"/>
    <mergeCell ref="BA2:BO2"/>
    <mergeCell ref="BG14:BI14"/>
    <mergeCell ref="BG16:BI16"/>
    <mergeCell ref="D19:E19"/>
    <mergeCell ref="L14:M14"/>
    <mergeCell ref="D17:E17"/>
    <mergeCell ref="L18:M18"/>
    <mergeCell ref="BM15:BN15"/>
    <mergeCell ref="B2:P2"/>
    <mergeCell ref="L6:Q6"/>
    <mergeCell ref="L7:Q7"/>
    <mergeCell ref="L12:M12"/>
    <mergeCell ref="D15:E15"/>
    <mergeCell ref="M22:N22"/>
    <mergeCell ref="L24:M24"/>
    <mergeCell ref="S4:AH4"/>
    <mergeCell ref="S5:AH5"/>
    <mergeCell ref="BF29:BG29"/>
    <mergeCell ref="BF31:BH31"/>
    <mergeCell ref="BF26:BH26"/>
    <mergeCell ref="AA28:AD28"/>
    <mergeCell ref="AK36:AN36"/>
    <mergeCell ref="AT28:AV28"/>
    <mergeCell ref="BB22:BC22"/>
    <mergeCell ref="BA29:BC29"/>
    <mergeCell ref="BA34:BC34"/>
    <mergeCell ref="AB33:AC33"/>
    <mergeCell ref="AB35:AC35"/>
    <mergeCell ref="AN28:AO28"/>
    <mergeCell ref="AK30:AL30"/>
    <mergeCell ref="AK32:AL32"/>
    <mergeCell ref="AN32:AO32"/>
    <mergeCell ref="AK34:AL34"/>
    <mergeCell ref="AK28:AL28"/>
    <mergeCell ref="AN40:AO40"/>
    <mergeCell ref="AS40:AT40"/>
    <mergeCell ref="AN42:AO42"/>
    <mergeCell ref="AS42:AT42"/>
    <mergeCell ref="G31:H31"/>
    <mergeCell ref="L31:M31"/>
    <mergeCell ref="G33:H33"/>
    <mergeCell ref="L33:M33"/>
    <mergeCell ref="BF34:BH34"/>
    <mergeCell ref="BF36:BH36"/>
    <mergeCell ref="BF39:BH39"/>
    <mergeCell ref="BF41:BH41"/>
    <mergeCell ref="W33:X33"/>
    <mergeCell ref="W35:X35"/>
    <mergeCell ref="BR2:CF2"/>
    <mergeCell ref="BX14:BZ14"/>
    <mergeCell ref="CD16:CE16"/>
    <mergeCell ref="BX16:BZ16"/>
    <mergeCell ref="BS22:BT22"/>
    <mergeCell ref="BW22:BX22"/>
    <mergeCell ref="CB22:CC22"/>
    <mergeCell ref="CC14:CG14"/>
    <mergeCell ref="BR34:BT34"/>
    <mergeCell ref="BW34:BY34"/>
    <mergeCell ref="DB22:DC22"/>
    <mergeCell ref="BW36:BY36"/>
    <mergeCell ref="BW39:BY39"/>
    <mergeCell ref="BW41:BY41"/>
    <mergeCell ref="BW24:BX24"/>
    <mergeCell ref="BW26:BY26"/>
    <mergeCell ref="BR29:BT29"/>
    <mergeCell ref="BW29:BX29"/>
    <mergeCell ref="BW31:BY31"/>
    <mergeCell ref="DI36:DK36"/>
    <mergeCell ref="DL36:DN36"/>
    <mergeCell ref="DA32:DB32"/>
    <mergeCell ref="DA34:DC34"/>
    <mergeCell ref="DK26:DL26"/>
    <mergeCell ref="DK30:DL30"/>
    <mergeCell ref="DJ32:DK32"/>
    <mergeCell ref="DJ34:DL34"/>
    <mergeCell ref="CN29:CO29"/>
    <mergeCell ref="CS29:CT29"/>
    <mergeCell ref="CN31:CO31"/>
    <mergeCell ref="CS31:CT31"/>
  </mergeCells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Volumen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ALCAPE</dc:creator>
  <cp:lastModifiedBy>SALA DE PROFESORES</cp:lastModifiedBy>
  <cp:lastPrinted>2008-04-30T08:41:01Z</cp:lastPrinted>
  <dcterms:created xsi:type="dcterms:W3CDTF">2008-04-30T05:29:48Z</dcterms:created>
  <dcterms:modified xsi:type="dcterms:W3CDTF">2015-11-12T12:08:06Z</dcterms:modified>
</cp:coreProperties>
</file>